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65" windowWidth="17235" windowHeight="991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EN85" i="1" l="1"/>
  <c r="EM85" i="1"/>
  <c r="EL85" i="1"/>
  <c r="EK85" i="1"/>
  <c r="EJ85" i="1"/>
  <c r="EI85" i="1"/>
  <c r="EH85" i="1"/>
  <c r="EG85" i="1"/>
  <c r="EF85" i="1"/>
  <c r="EE85" i="1"/>
  <c r="ED85" i="1"/>
  <c r="EC85" i="1"/>
  <c r="EB85" i="1"/>
  <c r="EA85" i="1"/>
  <c r="DZ85" i="1"/>
  <c r="DY85" i="1"/>
  <c r="DX85" i="1"/>
  <c r="DW85" i="1"/>
  <c r="DV85" i="1"/>
  <c r="DU85" i="1"/>
  <c r="DT85" i="1"/>
  <c r="DS85" i="1"/>
  <c r="DR85" i="1"/>
  <c r="DQ85" i="1"/>
  <c r="DP85" i="1"/>
  <c r="DO85" i="1"/>
  <c r="DN85" i="1"/>
  <c r="DM85" i="1"/>
  <c r="DL85" i="1"/>
  <c r="DK85" i="1"/>
  <c r="DJ85" i="1"/>
  <c r="DI85" i="1"/>
  <c r="DH85" i="1"/>
  <c r="DF85" i="1"/>
  <c r="DE85" i="1"/>
  <c r="DD85" i="1"/>
  <c r="DC85" i="1"/>
  <c r="DB85" i="1"/>
  <c r="DA85" i="1"/>
  <c r="CZ85" i="1"/>
  <c r="CY85" i="1"/>
  <c r="CX85" i="1"/>
  <c r="CW85" i="1"/>
  <c r="CV85" i="1"/>
  <c r="CU85" i="1"/>
  <c r="CT85" i="1"/>
  <c r="CS85" i="1"/>
  <c r="CR85" i="1"/>
  <c r="CQ85" i="1"/>
  <c r="CP85" i="1"/>
  <c r="CO85" i="1"/>
  <c r="CN85" i="1"/>
  <c r="CM85" i="1"/>
  <c r="CL85" i="1"/>
  <c r="CK85" i="1"/>
  <c r="CJ85" i="1"/>
  <c r="CI85" i="1"/>
  <c r="CH85" i="1"/>
  <c r="CG85" i="1"/>
  <c r="CF85" i="1"/>
  <c r="CE85" i="1"/>
  <c r="CD85" i="1"/>
  <c r="CC85" i="1"/>
  <c r="CB85" i="1"/>
  <c r="CA85" i="1"/>
  <c r="BZ85" i="1"/>
  <c r="BX85" i="1"/>
  <c r="BW85" i="1"/>
  <c r="BV85" i="1"/>
  <c r="BU85" i="1"/>
  <c r="BT85" i="1"/>
  <c r="BS85" i="1"/>
  <c r="BR85" i="1"/>
  <c r="BQ85" i="1"/>
  <c r="BP85" i="1"/>
  <c r="BO85" i="1"/>
  <c r="BN85" i="1"/>
  <c r="BM85" i="1"/>
  <c r="BL85" i="1"/>
  <c r="BK85" i="1"/>
  <c r="BJ85" i="1"/>
  <c r="BI85" i="1"/>
  <c r="BH85" i="1"/>
  <c r="BG85" i="1"/>
  <c r="BF85" i="1"/>
  <c r="BE85" i="1"/>
  <c r="BD85" i="1"/>
  <c r="BC85" i="1"/>
  <c r="BB85" i="1"/>
  <c r="BA85" i="1"/>
  <c r="AZ85" i="1"/>
  <c r="AY85" i="1"/>
  <c r="AX85" i="1"/>
  <c r="AW85" i="1"/>
  <c r="AV85" i="1"/>
  <c r="AU85" i="1"/>
  <c r="AT85" i="1"/>
  <c r="AS85" i="1"/>
  <c r="AR85" i="1"/>
  <c r="AO85" i="1"/>
  <c r="AN85" i="1"/>
  <c r="AM85" i="1"/>
  <c r="AL85" i="1"/>
  <c r="AK85" i="1"/>
  <c r="AJ85" i="1"/>
  <c r="AI85" i="1"/>
  <c r="AH85" i="1"/>
  <c r="AG85" i="1"/>
  <c r="AF85" i="1"/>
  <c r="AE85" i="1"/>
  <c r="AD85" i="1"/>
  <c r="AC85" i="1"/>
  <c r="AB85" i="1"/>
  <c r="AA85" i="1"/>
  <c r="Z85" i="1"/>
  <c r="Y85" i="1"/>
  <c r="X85" i="1"/>
  <c r="W85" i="1"/>
  <c r="V85" i="1"/>
  <c r="U85" i="1"/>
  <c r="T85" i="1"/>
  <c r="S85" i="1"/>
  <c r="R85" i="1"/>
  <c r="Q85" i="1"/>
  <c r="P85" i="1"/>
  <c r="O85" i="1"/>
  <c r="N85" i="1"/>
  <c r="M85" i="1"/>
  <c r="L85" i="1"/>
  <c r="K85" i="1"/>
  <c r="J85" i="1"/>
  <c r="I85" i="1"/>
  <c r="H85" i="1"/>
  <c r="G85" i="1"/>
  <c r="F85" i="1"/>
  <c r="EZ84" i="1"/>
  <c r="AP84" i="1"/>
  <c r="EO84" i="1" s="1"/>
  <c r="EZ83" i="1"/>
  <c r="AP83" i="1"/>
  <c r="EO83" i="1" s="1"/>
  <c r="EZ82" i="1"/>
  <c r="AP82" i="1"/>
  <c r="EO82" i="1" s="1"/>
  <c r="EZ81" i="1"/>
  <c r="AP81" i="1"/>
  <c r="EO81" i="1" s="1"/>
  <c r="EZ80" i="1"/>
  <c r="AP80" i="1"/>
  <c r="EO80" i="1" s="1"/>
  <c r="EZ79" i="1"/>
  <c r="EO79" i="1"/>
  <c r="AP79" i="1"/>
  <c r="EZ78" i="1"/>
  <c r="AP78" i="1"/>
  <c r="EO78" i="1" s="1"/>
  <c r="EZ77" i="1"/>
  <c r="AP77" i="1"/>
  <c r="EO77" i="1" s="1"/>
  <c r="EZ76" i="1"/>
  <c r="AP76" i="1"/>
  <c r="EO76" i="1" s="1"/>
  <c r="EZ75" i="1"/>
  <c r="AP75" i="1"/>
  <c r="EO75" i="1" s="1"/>
  <c r="EZ74" i="1"/>
  <c r="AP74" i="1"/>
  <c r="EO74" i="1" s="1"/>
  <c r="EZ73" i="1"/>
  <c r="AP73" i="1"/>
  <c r="EO73" i="1" s="1"/>
  <c r="EZ72" i="1"/>
  <c r="AP72" i="1"/>
  <c r="EO72" i="1" s="1"/>
  <c r="EZ71" i="1"/>
  <c r="EO71" i="1"/>
  <c r="AP71" i="1"/>
  <c r="EZ70" i="1"/>
  <c r="AP70" i="1"/>
  <c r="AP85" i="1" l="1"/>
  <c r="EO70" i="1"/>
  <c r="EO85" i="1" s="1"/>
  <c r="EN67" i="1" l="1"/>
  <c r="EM67" i="1"/>
  <c r="EL67" i="1"/>
  <c r="EK67" i="1"/>
  <c r="EJ67" i="1"/>
  <c r="EI67" i="1"/>
  <c r="EH67" i="1"/>
  <c r="EG67" i="1"/>
  <c r="EF67" i="1"/>
  <c r="EE67" i="1"/>
  <c r="ED67" i="1"/>
  <c r="EC67" i="1"/>
  <c r="EB67" i="1"/>
  <c r="EA67" i="1"/>
  <c r="DZ67" i="1"/>
  <c r="DY67" i="1"/>
  <c r="DX67" i="1"/>
  <c r="DW67" i="1"/>
  <c r="DV67" i="1"/>
  <c r="DU67" i="1"/>
  <c r="DT67" i="1"/>
  <c r="DS67" i="1"/>
  <c r="DR67" i="1"/>
  <c r="DQ67" i="1"/>
  <c r="DP67" i="1"/>
  <c r="DO67" i="1"/>
  <c r="DN67" i="1"/>
  <c r="DM67" i="1"/>
  <c r="DL67" i="1"/>
  <c r="DK67" i="1"/>
  <c r="DJ67" i="1"/>
  <c r="DI67" i="1"/>
  <c r="DH67" i="1"/>
  <c r="DF67" i="1"/>
  <c r="DE67" i="1"/>
  <c r="DD67" i="1"/>
  <c r="DC67" i="1"/>
  <c r="DB67" i="1"/>
  <c r="DA67" i="1"/>
  <c r="CZ67" i="1"/>
  <c r="CY67" i="1"/>
  <c r="CX67" i="1"/>
  <c r="CW67" i="1"/>
  <c r="CV67" i="1"/>
  <c r="CU67" i="1"/>
  <c r="CT67" i="1"/>
  <c r="CS67" i="1"/>
  <c r="CR67" i="1"/>
  <c r="CQ67" i="1"/>
  <c r="CP67" i="1"/>
  <c r="CO67" i="1"/>
  <c r="CN67" i="1"/>
  <c r="CM67" i="1"/>
  <c r="CL67" i="1"/>
  <c r="CK67" i="1"/>
  <c r="CJ67" i="1"/>
  <c r="CI67" i="1"/>
  <c r="CH67" i="1"/>
  <c r="CG67" i="1"/>
  <c r="CF67" i="1"/>
  <c r="CE67" i="1"/>
  <c r="CD67" i="1"/>
  <c r="CC67" i="1"/>
  <c r="CB67" i="1"/>
  <c r="CA67" i="1"/>
  <c r="BZ67" i="1"/>
  <c r="BX67" i="1"/>
  <c r="BW67" i="1"/>
  <c r="BV67" i="1"/>
  <c r="BU67" i="1"/>
  <c r="BT67" i="1"/>
  <c r="BS67" i="1"/>
  <c r="BR67" i="1"/>
  <c r="BQ67" i="1"/>
  <c r="BP67" i="1"/>
  <c r="BO67" i="1"/>
  <c r="BN67" i="1"/>
  <c r="BM67" i="1"/>
  <c r="BL67" i="1"/>
  <c r="BK67" i="1"/>
  <c r="BJ67" i="1"/>
  <c r="BI67" i="1"/>
  <c r="BH67" i="1"/>
  <c r="BG67" i="1"/>
  <c r="BF67" i="1"/>
  <c r="BE67" i="1"/>
  <c r="BD67" i="1"/>
  <c r="BC67" i="1"/>
  <c r="BB67" i="1"/>
  <c r="BA67" i="1"/>
  <c r="AZ67" i="1"/>
  <c r="AY67" i="1"/>
  <c r="AX67" i="1"/>
  <c r="AW67" i="1"/>
  <c r="AV67" i="1"/>
  <c r="AU67" i="1"/>
  <c r="AT67" i="1"/>
  <c r="AS67" i="1"/>
  <c r="AR67" i="1"/>
  <c r="AO67" i="1"/>
  <c r="AN67" i="1"/>
  <c r="AM67" i="1"/>
  <c r="AL67" i="1"/>
  <c r="AK67" i="1"/>
  <c r="AJ67" i="1"/>
  <c r="AI67" i="1"/>
  <c r="AH67" i="1"/>
  <c r="AG67" i="1"/>
  <c r="AF67" i="1"/>
  <c r="AE67" i="1"/>
  <c r="AD67" i="1"/>
  <c r="AC67" i="1"/>
  <c r="AB67" i="1"/>
  <c r="AA67" i="1"/>
  <c r="Z67" i="1"/>
  <c r="Y67" i="1"/>
  <c r="X67" i="1"/>
  <c r="W67" i="1"/>
  <c r="V67" i="1"/>
  <c r="U67" i="1"/>
  <c r="T67" i="1"/>
  <c r="S67" i="1"/>
  <c r="R67" i="1"/>
  <c r="Q67" i="1"/>
  <c r="P67" i="1"/>
  <c r="O67" i="1"/>
  <c r="N67" i="1"/>
  <c r="M67" i="1"/>
  <c r="L67" i="1"/>
  <c r="K67" i="1"/>
  <c r="J67" i="1"/>
  <c r="I67" i="1"/>
  <c r="H67" i="1"/>
  <c r="G67" i="1"/>
  <c r="F67" i="1"/>
  <c r="AP66" i="1"/>
  <c r="EO66" i="1" s="1"/>
  <c r="AP65" i="1"/>
  <c r="EO65" i="1" s="1"/>
  <c r="AP64" i="1"/>
  <c r="EO64" i="1" s="1"/>
  <c r="AP63" i="1"/>
  <c r="EO63" i="1" s="1"/>
  <c r="AP62" i="1"/>
  <c r="EO62" i="1" s="1"/>
  <c r="AP61" i="1"/>
  <c r="EO61" i="1" s="1"/>
  <c r="AP60" i="1"/>
  <c r="EO60" i="1" s="1"/>
  <c r="AP59" i="1"/>
  <c r="EO59" i="1" s="1"/>
  <c r="AP58" i="1"/>
  <c r="EO58" i="1" s="1"/>
  <c r="AP57" i="1"/>
  <c r="EO57" i="1" s="1"/>
  <c r="AP56" i="1"/>
  <c r="EO56" i="1" s="1"/>
  <c r="AP55" i="1"/>
  <c r="EO55" i="1" s="1"/>
  <c r="EN54" i="1"/>
  <c r="DF54" i="1"/>
  <c r="AP54" i="1"/>
  <c r="EO67" i="1" l="1"/>
  <c r="EO54" i="1"/>
  <c r="AP67" i="1"/>
  <c r="FB41" i="1"/>
  <c r="FB42" i="1"/>
  <c r="FB43" i="1"/>
  <c r="FB44" i="1"/>
  <c r="FB45" i="1"/>
  <c r="FB46" i="1"/>
  <c r="FB47" i="1"/>
  <c r="FB40" i="1"/>
  <c r="FB7" i="1"/>
  <c r="FA47" i="1"/>
  <c r="FA41" i="1"/>
  <c r="FA42" i="1"/>
  <c r="FA43" i="1"/>
  <c r="FA44" i="1"/>
  <c r="FA45" i="1"/>
  <c r="FA46" i="1"/>
  <c r="FA40" i="1"/>
  <c r="FA7" i="1"/>
  <c r="EN48" i="1"/>
  <c r="DI48" i="1"/>
  <c r="DJ48" i="1"/>
  <c r="DK48" i="1"/>
  <c r="DL48" i="1"/>
  <c r="DM48" i="1"/>
  <c r="DN48" i="1"/>
  <c r="DO48" i="1"/>
  <c r="DP48" i="1"/>
  <c r="DQ48" i="1"/>
  <c r="DR48" i="1"/>
  <c r="DS48" i="1"/>
  <c r="DT48" i="1"/>
  <c r="DU48" i="1"/>
  <c r="DV48" i="1"/>
  <c r="DW48" i="1"/>
  <c r="DX48" i="1"/>
  <c r="DY48" i="1"/>
  <c r="DZ48" i="1"/>
  <c r="EA48" i="1"/>
  <c r="EB48" i="1"/>
  <c r="EC48" i="1"/>
  <c r="ED48" i="1"/>
  <c r="EE48" i="1"/>
  <c r="EF48" i="1"/>
  <c r="EG48" i="1"/>
  <c r="EH48" i="1"/>
  <c r="EI48" i="1"/>
  <c r="EJ48" i="1"/>
  <c r="EK48" i="1"/>
  <c r="EL48" i="1"/>
  <c r="EM48" i="1"/>
  <c r="DH48" i="1"/>
  <c r="EN39" i="1"/>
  <c r="DF48" i="1"/>
  <c r="CA48" i="1"/>
  <c r="CB48" i="1"/>
  <c r="CC48" i="1"/>
  <c r="CD48" i="1"/>
  <c r="CE48" i="1"/>
  <c r="CF48" i="1"/>
  <c r="CG48" i="1"/>
  <c r="CH48" i="1"/>
  <c r="CI48" i="1"/>
  <c r="CJ48" i="1"/>
  <c r="CK48" i="1"/>
  <c r="CL48" i="1"/>
  <c r="CM48" i="1"/>
  <c r="CN48" i="1"/>
  <c r="CO48" i="1"/>
  <c r="CP48" i="1"/>
  <c r="CQ48" i="1"/>
  <c r="CR48" i="1"/>
  <c r="CS48" i="1"/>
  <c r="CT48" i="1"/>
  <c r="CU48" i="1"/>
  <c r="CV48" i="1"/>
  <c r="CW48" i="1"/>
  <c r="CX48" i="1"/>
  <c r="CY48" i="1"/>
  <c r="CZ48" i="1"/>
  <c r="DA48" i="1"/>
  <c r="DB48" i="1"/>
  <c r="DC48" i="1"/>
  <c r="DD48" i="1"/>
  <c r="DE48" i="1"/>
  <c r="BZ48" i="1"/>
  <c r="DF39" i="1"/>
  <c r="BX48" i="1"/>
  <c r="BX27" i="1"/>
  <c r="AS48" i="1"/>
  <c r="AT48" i="1"/>
  <c r="AU48" i="1"/>
  <c r="AV48" i="1"/>
  <c r="AW48" i="1"/>
  <c r="AX48" i="1"/>
  <c r="AY48" i="1"/>
  <c r="AZ48" i="1"/>
  <c r="BA48" i="1"/>
  <c r="BB48" i="1"/>
  <c r="BC48" i="1"/>
  <c r="BD48" i="1"/>
  <c r="BE48" i="1"/>
  <c r="BF48" i="1"/>
  <c r="BG48" i="1"/>
  <c r="BH48" i="1"/>
  <c r="BI48" i="1"/>
  <c r="BJ48" i="1"/>
  <c r="BK48" i="1"/>
  <c r="BL48" i="1"/>
  <c r="BM48" i="1"/>
  <c r="BN48" i="1"/>
  <c r="BO48" i="1"/>
  <c r="BP48" i="1"/>
  <c r="BQ48" i="1"/>
  <c r="BR48" i="1"/>
  <c r="BS48" i="1"/>
  <c r="BT48" i="1"/>
  <c r="BU48" i="1"/>
  <c r="BV48" i="1"/>
  <c r="BW48" i="1"/>
  <c r="AR48" i="1"/>
  <c r="G48" i="1"/>
  <c r="H48" i="1"/>
  <c r="I48" i="1"/>
  <c r="J48" i="1"/>
  <c r="K48" i="1"/>
  <c r="L48" i="1"/>
  <c r="M48" i="1"/>
  <c r="N48" i="1"/>
  <c r="O48" i="1"/>
  <c r="P48" i="1"/>
  <c r="Q48" i="1"/>
  <c r="R48" i="1"/>
  <c r="S48" i="1"/>
  <c r="T48" i="1"/>
  <c r="U48" i="1"/>
  <c r="V48" i="1"/>
  <c r="W48" i="1"/>
  <c r="X48" i="1"/>
  <c r="Y48" i="1"/>
  <c r="Z48" i="1"/>
  <c r="AA48" i="1"/>
  <c r="AB48" i="1"/>
  <c r="AC48" i="1"/>
  <c r="AD48" i="1"/>
  <c r="AE48" i="1"/>
  <c r="AF48" i="1"/>
  <c r="AG48" i="1"/>
  <c r="AH48" i="1"/>
  <c r="AI48" i="1"/>
  <c r="AJ48" i="1"/>
  <c r="AK48" i="1"/>
  <c r="AL48" i="1"/>
  <c r="AM48" i="1"/>
  <c r="AN48" i="1"/>
  <c r="AO48" i="1"/>
  <c r="F48" i="1"/>
  <c r="AP47" i="1"/>
  <c r="EO47" i="1" s="1"/>
  <c r="AP46" i="1"/>
  <c r="EO46" i="1" s="1"/>
  <c r="AP45" i="1"/>
  <c r="EO45" i="1" s="1"/>
  <c r="AP44" i="1"/>
  <c r="EO44" i="1" s="1"/>
  <c r="AP43" i="1"/>
  <c r="EO43" i="1" s="1"/>
  <c r="AP42" i="1"/>
  <c r="EO42" i="1" s="1"/>
  <c r="AP41" i="1"/>
  <c r="EO41" i="1" s="1"/>
  <c r="AP40" i="1"/>
  <c r="EO40" i="1" s="1"/>
  <c r="AP39" i="1"/>
  <c r="EO48" i="1" l="1"/>
  <c r="EO39" i="1"/>
  <c r="AP48" i="1"/>
  <c r="FB26" i="1"/>
  <c r="FB8" i="1"/>
  <c r="FB9" i="1"/>
  <c r="FB10" i="1"/>
  <c r="FB11" i="1"/>
  <c r="FB12" i="1"/>
  <c r="FB13" i="1"/>
  <c r="FB14" i="1"/>
  <c r="FB15" i="1"/>
  <c r="FB16" i="1"/>
  <c r="FB17" i="1"/>
  <c r="FB18" i="1"/>
  <c r="FB19" i="1"/>
  <c r="FB20" i="1"/>
  <c r="FB21" i="1"/>
  <c r="FB22" i="1"/>
  <c r="FB23" i="1"/>
  <c r="FB24" i="1"/>
  <c r="FB25" i="1"/>
  <c r="FA8" i="1"/>
  <c r="FA9" i="1"/>
  <c r="FA10" i="1"/>
  <c r="FA11" i="1"/>
  <c r="FA12" i="1"/>
  <c r="FA13" i="1"/>
  <c r="FA14" i="1"/>
  <c r="FA15" i="1"/>
  <c r="FA16" i="1"/>
  <c r="FA17" i="1"/>
  <c r="FA18" i="1"/>
  <c r="FA19" i="1"/>
  <c r="FA20" i="1"/>
  <c r="FA21" i="1"/>
  <c r="FA22" i="1"/>
  <c r="FA23" i="1"/>
  <c r="FA24" i="1"/>
  <c r="FA25" i="1"/>
  <c r="FA26" i="1"/>
  <c r="EO34" i="1"/>
  <c r="EM34" i="1"/>
  <c r="EL34" i="1"/>
  <c r="EK34" i="1"/>
  <c r="EJ34" i="1"/>
  <c r="EI34" i="1"/>
  <c r="EH34" i="1"/>
  <c r="EG34" i="1"/>
  <c r="EF34" i="1"/>
  <c r="EE34" i="1"/>
  <c r="ED34" i="1"/>
  <c r="EC34" i="1"/>
  <c r="EB34" i="1"/>
  <c r="EA34" i="1"/>
  <c r="DZ34" i="1"/>
  <c r="DY34" i="1"/>
  <c r="DX34" i="1"/>
  <c r="DW34" i="1"/>
  <c r="DV34" i="1"/>
  <c r="DU34" i="1"/>
  <c r="DT34" i="1"/>
  <c r="DS34" i="1"/>
  <c r="DR34" i="1"/>
  <c r="DQ34" i="1"/>
  <c r="DP34" i="1"/>
  <c r="DO34" i="1"/>
  <c r="DN34" i="1"/>
  <c r="DM34" i="1"/>
  <c r="DL34" i="1"/>
  <c r="DK34" i="1"/>
  <c r="DJ34" i="1"/>
  <c r="DI34" i="1"/>
  <c r="DH34" i="1"/>
  <c r="EN33" i="1"/>
  <c r="EN32" i="1"/>
  <c r="EN31" i="1"/>
  <c r="EN30" i="1"/>
  <c r="EN29" i="1"/>
  <c r="DE34" i="1"/>
  <c r="DD34" i="1"/>
  <c r="DC34" i="1"/>
  <c r="DB34" i="1"/>
  <c r="DA34" i="1"/>
  <c r="CZ34" i="1"/>
  <c r="CY34" i="1"/>
  <c r="CX34" i="1"/>
  <c r="CW34" i="1"/>
  <c r="CV34" i="1"/>
  <c r="CU34" i="1"/>
  <c r="CT34" i="1"/>
  <c r="CS34" i="1"/>
  <c r="CR34" i="1"/>
  <c r="CQ34" i="1"/>
  <c r="CP34" i="1"/>
  <c r="CO34" i="1"/>
  <c r="CN34" i="1"/>
  <c r="CM34" i="1"/>
  <c r="CL34" i="1"/>
  <c r="CK34" i="1"/>
  <c r="CJ34" i="1"/>
  <c r="CI34" i="1"/>
  <c r="CH34" i="1"/>
  <c r="CG34" i="1"/>
  <c r="CF34" i="1"/>
  <c r="CE34" i="1"/>
  <c r="CD34" i="1"/>
  <c r="CC34" i="1"/>
  <c r="CB34" i="1"/>
  <c r="CA34" i="1"/>
  <c r="BZ34" i="1"/>
  <c r="DF33" i="1"/>
  <c r="DF32" i="1"/>
  <c r="DF31" i="1"/>
  <c r="DF30" i="1"/>
  <c r="DF29" i="1"/>
  <c r="BW34" i="1"/>
  <c r="BV34" i="1"/>
  <c r="BU34" i="1"/>
  <c r="BT34" i="1"/>
  <c r="BS34" i="1"/>
  <c r="BR34" i="1"/>
  <c r="BQ34" i="1"/>
  <c r="BP34" i="1"/>
  <c r="BO34" i="1"/>
  <c r="BN34" i="1"/>
  <c r="BM34" i="1"/>
  <c r="BL34" i="1"/>
  <c r="BK34" i="1"/>
  <c r="BJ34" i="1"/>
  <c r="BI34" i="1"/>
  <c r="BH34" i="1"/>
  <c r="BG34" i="1"/>
  <c r="BF34" i="1"/>
  <c r="BE34" i="1"/>
  <c r="BD34" i="1"/>
  <c r="BC34" i="1"/>
  <c r="BB34" i="1"/>
  <c r="BA34" i="1"/>
  <c r="AZ34" i="1"/>
  <c r="AY34" i="1"/>
  <c r="AX34" i="1"/>
  <c r="AW34" i="1"/>
  <c r="AV34" i="1"/>
  <c r="AU34" i="1"/>
  <c r="AT34" i="1"/>
  <c r="AS34" i="1"/>
  <c r="AR34" i="1"/>
  <c r="BX33" i="1"/>
  <c r="BX32" i="1"/>
  <c r="BX31" i="1"/>
  <c r="BX30" i="1"/>
  <c r="BX29" i="1"/>
  <c r="AO34" i="1"/>
  <c r="AN34" i="1"/>
  <c r="AM34" i="1"/>
  <c r="AL34" i="1"/>
  <c r="AK34" i="1"/>
  <c r="AJ34" i="1"/>
  <c r="AI34" i="1"/>
  <c r="AH34" i="1"/>
  <c r="AG34" i="1"/>
  <c r="AF34" i="1"/>
  <c r="AE34" i="1"/>
  <c r="AD34" i="1"/>
  <c r="AC34" i="1"/>
  <c r="AB34" i="1"/>
  <c r="AA34" i="1"/>
  <c r="Z34" i="1"/>
  <c r="Y34" i="1"/>
  <c r="X34" i="1"/>
  <c r="W34" i="1"/>
  <c r="V34" i="1"/>
  <c r="U34" i="1"/>
  <c r="T34" i="1"/>
  <c r="S34" i="1"/>
  <c r="R34" i="1"/>
  <c r="Q34" i="1"/>
  <c r="P34" i="1"/>
  <c r="O34" i="1"/>
  <c r="N34" i="1"/>
  <c r="M34" i="1"/>
  <c r="L34" i="1"/>
  <c r="K34" i="1"/>
  <c r="J34" i="1"/>
  <c r="I34" i="1"/>
  <c r="H34" i="1"/>
  <c r="G34" i="1"/>
  <c r="F34" i="1"/>
  <c r="AP33" i="1"/>
  <c r="AP32" i="1"/>
  <c r="AP31" i="1"/>
  <c r="AP30" i="1"/>
  <c r="AP29" i="1"/>
  <c r="DH27" i="1"/>
  <c r="DI27" i="1"/>
  <c r="DJ27" i="1"/>
  <c r="DK27" i="1"/>
  <c r="DL27" i="1"/>
  <c r="DM27" i="1"/>
  <c r="DN27" i="1"/>
  <c r="DO27" i="1"/>
  <c r="DP27" i="1"/>
  <c r="DQ27" i="1"/>
  <c r="DR27" i="1"/>
  <c r="DS27" i="1"/>
  <c r="DT27" i="1"/>
  <c r="DU27" i="1"/>
  <c r="DV27" i="1"/>
  <c r="DW27" i="1"/>
  <c r="DX27" i="1"/>
  <c r="DY27" i="1"/>
  <c r="DZ27" i="1"/>
  <c r="EA27" i="1"/>
  <c r="EB27" i="1"/>
  <c r="EC27" i="1"/>
  <c r="ED27" i="1"/>
  <c r="EE27" i="1"/>
  <c r="EF27" i="1"/>
  <c r="EG27" i="1"/>
  <c r="EH27" i="1"/>
  <c r="EI27" i="1"/>
  <c r="EJ27" i="1"/>
  <c r="EK27" i="1"/>
  <c r="EL27" i="1"/>
  <c r="EM27" i="1"/>
  <c r="CA27" i="1"/>
  <c r="CB27" i="1"/>
  <c r="CC27" i="1"/>
  <c r="CD27" i="1"/>
  <c r="CE27" i="1"/>
  <c r="CF27" i="1"/>
  <c r="CG27" i="1"/>
  <c r="CH27" i="1"/>
  <c r="CI27" i="1"/>
  <c r="CJ27" i="1"/>
  <c r="CK27" i="1"/>
  <c r="CL27" i="1"/>
  <c r="CM27" i="1"/>
  <c r="CN27" i="1"/>
  <c r="CO27" i="1"/>
  <c r="CP27" i="1"/>
  <c r="CQ27" i="1"/>
  <c r="CR27" i="1"/>
  <c r="CS27" i="1"/>
  <c r="CT27" i="1"/>
  <c r="CU27" i="1"/>
  <c r="CV27" i="1"/>
  <c r="CW27" i="1"/>
  <c r="CX27" i="1"/>
  <c r="CY27" i="1"/>
  <c r="CZ27" i="1"/>
  <c r="DA27" i="1"/>
  <c r="DB27" i="1"/>
  <c r="DC27" i="1"/>
  <c r="DD27" i="1"/>
  <c r="DE27" i="1"/>
  <c r="BZ27" i="1"/>
  <c r="AS27" i="1"/>
  <c r="AT27" i="1"/>
  <c r="AU27" i="1"/>
  <c r="AV27" i="1"/>
  <c r="AW27" i="1"/>
  <c r="AX27" i="1"/>
  <c r="AY27" i="1"/>
  <c r="AZ27" i="1"/>
  <c r="BA27" i="1"/>
  <c r="BB27" i="1"/>
  <c r="BC27" i="1"/>
  <c r="BD27" i="1"/>
  <c r="BE27" i="1"/>
  <c r="BF27" i="1"/>
  <c r="BG27" i="1"/>
  <c r="BH27" i="1"/>
  <c r="BI27" i="1"/>
  <c r="BJ27" i="1"/>
  <c r="BK27" i="1"/>
  <c r="BL27" i="1"/>
  <c r="BM27" i="1"/>
  <c r="BN27" i="1"/>
  <c r="BO27" i="1"/>
  <c r="BP27" i="1"/>
  <c r="BQ27" i="1"/>
  <c r="BR27" i="1"/>
  <c r="BS27" i="1"/>
  <c r="BT27" i="1"/>
  <c r="BU27" i="1"/>
  <c r="BV27" i="1"/>
  <c r="BW27" i="1"/>
  <c r="AR27" i="1"/>
  <c r="G27" i="1"/>
  <c r="H27" i="1"/>
  <c r="I27" i="1"/>
  <c r="J27" i="1"/>
  <c r="K27" i="1"/>
  <c r="L27" i="1"/>
  <c r="M27" i="1"/>
  <c r="N27" i="1"/>
  <c r="O27" i="1"/>
  <c r="P27" i="1"/>
  <c r="Q27" i="1"/>
  <c r="R27" i="1"/>
  <c r="S27" i="1"/>
  <c r="T27" i="1"/>
  <c r="U27" i="1"/>
  <c r="V27" i="1"/>
  <c r="W27" i="1"/>
  <c r="X27" i="1"/>
  <c r="Y27" i="1"/>
  <c r="Z27" i="1"/>
  <c r="AA27" i="1"/>
  <c r="AB27" i="1"/>
  <c r="AC27" i="1"/>
  <c r="AD27" i="1"/>
  <c r="AE27" i="1"/>
  <c r="AF27" i="1"/>
  <c r="AG27" i="1"/>
  <c r="AH27" i="1"/>
  <c r="AI27" i="1"/>
  <c r="AJ27" i="1"/>
  <c r="AK27" i="1"/>
  <c r="AL27" i="1"/>
  <c r="AM27" i="1"/>
  <c r="AN27" i="1"/>
  <c r="AO27" i="1"/>
  <c r="F27" i="1"/>
  <c r="ER26" i="1"/>
  <c r="AP26" i="1"/>
  <c r="EO26" i="1" s="1"/>
  <c r="ER25" i="1"/>
  <c r="AP25" i="1"/>
  <c r="EO25" i="1" s="1"/>
  <c r="ER24" i="1"/>
  <c r="AP24" i="1"/>
  <c r="EO24" i="1" s="1"/>
  <c r="ER23" i="1"/>
  <c r="AP23" i="1"/>
  <c r="EO23" i="1" s="1"/>
  <c r="ER22" i="1"/>
  <c r="AP22" i="1"/>
  <c r="EO22" i="1" s="1"/>
  <c r="ER21" i="1"/>
  <c r="AP21" i="1"/>
  <c r="EO21" i="1" s="1"/>
  <c r="ER20" i="1"/>
  <c r="AP20" i="1"/>
  <c r="EO20" i="1" s="1"/>
  <c r="ER19" i="1"/>
  <c r="AP19" i="1"/>
  <c r="EO19" i="1" s="1"/>
  <c r="ER18" i="1"/>
  <c r="AP18" i="1"/>
  <c r="EO18" i="1" s="1"/>
  <c r="ER17" i="1"/>
  <c r="AP17" i="1"/>
  <c r="EO17" i="1" s="1"/>
  <c r="ER16" i="1"/>
  <c r="AP16" i="1"/>
  <c r="EO16" i="1" s="1"/>
  <c r="ER15" i="1"/>
  <c r="AP15" i="1"/>
  <c r="EO15" i="1" s="1"/>
  <c r="ER14" i="1"/>
  <c r="AP14" i="1"/>
  <c r="EO14" i="1" s="1"/>
  <c r="ER13" i="1"/>
  <c r="AP13" i="1"/>
  <c r="EO13" i="1" s="1"/>
  <c r="ER12" i="1"/>
  <c r="AP12" i="1"/>
  <c r="EO12" i="1" s="1"/>
  <c r="ER11" i="1"/>
  <c r="AP11" i="1"/>
  <c r="EO11" i="1" s="1"/>
  <c r="ER10" i="1"/>
  <c r="AP10" i="1"/>
  <c r="EO10" i="1" s="1"/>
  <c r="ER9" i="1"/>
  <c r="AP9" i="1"/>
  <c r="EO9" i="1" s="1"/>
  <c r="ER8" i="1"/>
  <c r="AP8" i="1"/>
  <c r="EO8" i="1" s="1"/>
  <c r="ER7" i="1"/>
  <c r="AP7" i="1"/>
  <c r="EO7" i="1" s="1"/>
  <c r="EN6" i="1"/>
  <c r="EN27" i="1" s="1"/>
  <c r="DF6" i="1"/>
  <c r="DF27" i="1" s="1"/>
  <c r="AP6" i="1"/>
  <c r="EO27" i="1" l="1"/>
  <c r="EN34" i="1"/>
  <c r="AP27" i="1"/>
  <c r="DF34" i="1"/>
  <c r="BX34" i="1"/>
  <c r="AP34" i="1"/>
  <c r="EO6" i="1"/>
</calcChain>
</file>

<file path=xl/sharedStrings.xml><?xml version="1.0" encoding="utf-8"?>
<sst xmlns="http://schemas.openxmlformats.org/spreadsheetml/2006/main" count="345" uniqueCount="192">
  <si>
    <t>00251303</t>
  </si>
  <si>
    <t>latviešu</t>
  </si>
  <si>
    <t>10./I</t>
  </si>
  <si>
    <t>OpenOffice</t>
  </si>
  <si>
    <t>Skolas nosaukums</t>
  </si>
  <si>
    <t>Aizkraukles novada ģimnāzija</t>
  </si>
  <si>
    <t>krievu</t>
  </si>
  <si>
    <t>11./II</t>
  </si>
  <si>
    <t>Microsoft</t>
  </si>
  <si>
    <t>bilingvāli</t>
  </si>
  <si>
    <t>12./III</t>
  </si>
  <si>
    <t>LibreOffice</t>
  </si>
  <si>
    <t>Nr.</t>
  </si>
  <si>
    <t>Uzvārds</t>
  </si>
  <si>
    <t>Vārds</t>
  </si>
  <si>
    <t>Klase/Kurss</t>
  </si>
  <si>
    <t>1. daļa</t>
  </si>
  <si>
    <t>2. daļa</t>
  </si>
  <si>
    <t>3. daļa</t>
  </si>
  <si>
    <t>4. daļa</t>
  </si>
  <si>
    <t>Kopā</t>
  </si>
  <si>
    <t>Balles</t>
  </si>
  <si>
    <t>cita</t>
  </si>
  <si>
    <t>IV</t>
  </si>
  <si>
    <t>Cits</t>
  </si>
  <si>
    <t>variants</t>
  </si>
  <si>
    <t>1–10</t>
  </si>
  <si>
    <t>INF_12</t>
  </si>
  <si>
    <t>Bitenbinders</t>
  </si>
  <si>
    <t>Krists</t>
  </si>
  <si>
    <t>n/v</t>
  </si>
  <si>
    <t>&lt;&lt;&lt;IZVĒLIETIES SKOLAS NOSAUKUMU&gt;&gt;&gt;</t>
  </si>
  <si>
    <t>Lipenītis</t>
  </si>
  <si>
    <t>Renārs</t>
  </si>
  <si>
    <t>A. Spāģa Dunalkas pamatskola</t>
  </si>
  <si>
    <t>02921401</t>
  </si>
  <si>
    <t>Blathens</t>
  </si>
  <si>
    <t>Ulvis</t>
  </si>
  <si>
    <t>Ābeļu pamatskola</t>
  </si>
  <si>
    <t>04421401</t>
  </si>
  <si>
    <t>Brants</t>
  </si>
  <si>
    <t>Mārtiņš</t>
  </si>
  <si>
    <t>Adamovas speciālā internātpamatskola</t>
  </si>
  <si>
    <t>08081401</t>
  </si>
  <si>
    <t>Arzovs</t>
  </si>
  <si>
    <t>Audris</t>
  </si>
  <si>
    <t>Ādažu vidusskola</t>
  </si>
  <si>
    <t>01133301</t>
  </si>
  <si>
    <t>Rubulis</t>
  </si>
  <si>
    <t>Mareks</t>
  </si>
  <si>
    <t>Āgenskalna Valsts ģimnāzija</t>
  </si>
  <si>
    <t>08761103</t>
  </si>
  <si>
    <t>Doncovs</t>
  </si>
  <si>
    <t>Kristofers</t>
  </si>
  <si>
    <t>Aglonas internātvidusskola</t>
  </si>
  <si>
    <t>00181401</t>
  </si>
  <si>
    <t>Maiželis</t>
  </si>
  <si>
    <t>Andris</t>
  </si>
  <si>
    <t>Aglonas Katoļu ģimnāzija</t>
  </si>
  <si>
    <t>00151402</t>
  </si>
  <si>
    <t>Maskalāns</t>
  </si>
  <si>
    <t>Aigars</t>
  </si>
  <si>
    <t>Aglonas vidusskola</t>
  </si>
  <si>
    <t>00131403</t>
  </si>
  <si>
    <t>Gerasimčuks</t>
  </si>
  <si>
    <t>Māris</t>
  </si>
  <si>
    <t>Aizkraukles 1. vidusskola</t>
  </si>
  <si>
    <t>00233301</t>
  </si>
  <si>
    <t>Šteinbergs</t>
  </si>
  <si>
    <t>Ritvars</t>
  </si>
  <si>
    <t>Mihailova</t>
  </si>
  <si>
    <t>Sintija</t>
  </si>
  <si>
    <t>Aizkraukles Vakara (maiņu) vidusskola</t>
  </si>
  <si>
    <t>00241306</t>
  </si>
  <si>
    <t>Jelagins</t>
  </si>
  <si>
    <t>Gļebs</t>
  </si>
  <si>
    <t>Aizputes novada Neklātienes vidusskolas Aizputes konsult. punkts</t>
  </si>
  <si>
    <t>00341302</t>
  </si>
  <si>
    <t>Ovčiņņikova</t>
  </si>
  <si>
    <t>Angelina</t>
  </si>
  <si>
    <t>Aizputes novada Neklātienes vidusskolas Grobiņas konsult. punkts</t>
  </si>
  <si>
    <t>00341314</t>
  </si>
  <si>
    <t>Fjodorovs</t>
  </si>
  <si>
    <t>Aizputes pagasta pamatskola</t>
  </si>
  <si>
    <t>00321405</t>
  </si>
  <si>
    <t>Aizputes vidusskola</t>
  </si>
  <si>
    <t>00331306</t>
  </si>
  <si>
    <t>Beikule</t>
  </si>
  <si>
    <t>Linda</t>
  </si>
  <si>
    <t>Aizupes pamatskola</t>
  </si>
  <si>
    <t>04221401</t>
  </si>
  <si>
    <t>Bruzgule</t>
  </si>
  <si>
    <t>Meldra</t>
  </si>
  <si>
    <t>Aknīstes vidusskola</t>
  </si>
  <si>
    <t>00431301</t>
  </si>
  <si>
    <t>Ivanova</t>
  </si>
  <si>
    <t>Sabīne</t>
  </si>
  <si>
    <t>Allažu pamatskola</t>
  </si>
  <si>
    <t>10121402</t>
  </si>
  <si>
    <t>Zvirgzdiņa</t>
  </si>
  <si>
    <t>Laura</t>
  </si>
  <si>
    <t>Alojas Ausekļa vidusskola</t>
  </si>
  <si>
    <t>00531301</t>
  </si>
  <si>
    <t>Dreimane Ieva</t>
  </si>
  <si>
    <t>Daugaviete Monta</t>
  </si>
  <si>
    <t>Matisons Dāvis</t>
  </si>
  <si>
    <t>Lasmanis Eduards</t>
  </si>
  <si>
    <t>Brenčuka Anete</t>
  </si>
  <si>
    <t>A. Upīša Skrīveru vidusskola</t>
  </si>
  <si>
    <t>Balles gadā 11. klasē</t>
  </si>
  <si>
    <t>Balles gadā 10. klase</t>
  </si>
  <si>
    <t>1-10</t>
  </si>
  <si>
    <t>izmaiņas 11-eks.</t>
  </si>
  <si>
    <t>izmaiņas 10- eks</t>
  </si>
  <si>
    <t>7</t>
  </si>
  <si>
    <t>8</t>
  </si>
  <si>
    <t>5</t>
  </si>
  <si>
    <t>6</t>
  </si>
  <si>
    <t>9</t>
  </si>
  <si>
    <t>4</t>
  </si>
  <si>
    <t>Vidusskolas informātikas eksāmena rezultātu kopsavilkums un analīze Aizkraukles IP sadarbības skolās</t>
  </si>
  <si>
    <t>Bērzkalns</t>
  </si>
  <si>
    <t>Valts</t>
  </si>
  <si>
    <t xml:space="preserve">Elksnis </t>
  </si>
  <si>
    <t>Lauris</t>
  </si>
  <si>
    <t>Matuseviča</t>
  </si>
  <si>
    <t>Jurita Agneta</t>
  </si>
  <si>
    <t>Minajevs</t>
  </si>
  <si>
    <t>Andrejs</t>
  </si>
  <si>
    <t>Ratkevičs</t>
  </si>
  <si>
    <t>Rihards Valts</t>
  </si>
  <si>
    <t>Vanaga</t>
  </si>
  <si>
    <t>Žanete</t>
  </si>
  <si>
    <t>Vārpa</t>
  </si>
  <si>
    <t>Loreta</t>
  </si>
  <si>
    <t>Zahars</t>
  </si>
  <si>
    <t>Oļegs</t>
  </si>
  <si>
    <t>Balles gadā 11.klasē</t>
  </si>
  <si>
    <t>Jaunjelgavas vidusskola</t>
  </si>
  <si>
    <t>Neretas Jāņa Jaunsudrabiņa vidusskola</t>
  </si>
  <si>
    <t>Blūms</t>
  </si>
  <si>
    <t>Didzis</t>
  </si>
  <si>
    <t>Gadišķis</t>
  </si>
  <si>
    <t>Sandis</t>
  </si>
  <si>
    <t>Garbunova</t>
  </si>
  <si>
    <t>Līga</t>
  </si>
  <si>
    <t>Jakundoviča</t>
  </si>
  <si>
    <t>Terēze</t>
  </si>
  <si>
    <t>Jermakova</t>
  </si>
  <si>
    <t>Viktorija</t>
  </si>
  <si>
    <t>Kampe</t>
  </si>
  <si>
    <t>Edgars</t>
  </si>
  <si>
    <t>Klemka</t>
  </si>
  <si>
    <t>Ivo</t>
  </si>
  <si>
    <t>Kleva</t>
  </si>
  <si>
    <t>Zane</t>
  </si>
  <si>
    <t>Lasmane</t>
  </si>
  <si>
    <t>Kitija</t>
  </si>
  <si>
    <t>Mūrnieks</t>
  </si>
  <si>
    <t>Aivis</t>
  </si>
  <si>
    <t>Osītis</t>
  </si>
  <si>
    <t>Olafs</t>
  </si>
  <si>
    <t>Urķis</t>
  </si>
  <si>
    <t>Gatis</t>
  </si>
  <si>
    <t>Izmaiņas:
Eksāmena atz.-gada atz.</t>
  </si>
  <si>
    <t xml:space="preserve">Andersone </t>
  </si>
  <si>
    <t>Aleksandra</t>
  </si>
  <si>
    <t xml:space="preserve">Andriksons </t>
  </si>
  <si>
    <t>Agnis</t>
  </si>
  <si>
    <t>Bāliņa</t>
  </si>
  <si>
    <t>Dervanova</t>
  </si>
  <si>
    <t>Liene</t>
  </si>
  <si>
    <t>Ivbule</t>
  </si>
  <si>
    <t xml:space="preserve">Lesnieks </t>
  </si>
  <si>
    <t>Intars</t>
  </si>
  <si>
    <t>Lipska</t>
  </si>
  <si>
    <t>Kristīna</t>
  </si>
  <si>
    <t>Meire</t>
  </si>
  <si>
    <t>Inese</t>
  </si>
  <si>
    <t xml:space="preserve">Meržiela </t>
  </si>
  <si>
    <t>Agnese</t>
  </si>
  <si>
    <t>Rutkovska</t>
  </si>
  <si>
    <t>Silva</t>
  </si>
  <si>
    <t>Savele</t>
  </si>
  <si>
    <t>Lana</t>
  </si>
  <si>
    <t>Smagare</t>
  </si>
  <si>
    <t>Szulgo</t>
  </si>
  <si>
    <t>Sandris</t>
  </si>
  <si>
    <t>Štrauss</t>
  </si>
  <si>
    <t>Ivars</t>
  </si>
  <si>
    <t>Veselova</t>
  </si>
  <si>
    <t>Uva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</si>
</sst>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000_-;\-* #,##0.000_-;_-* &quot;-&quot;??_-;_-@_-"/>
  </numFmts>
  <fonts count="10" x14ac:knownFonts="1">
    <font>
      <sz val="11"/>
      <color theme="1"/>
      <name val="Calibri"/>
      <family val="2"/>
      <charset val="186"/>
      <scheme val="minor"/>
    </font>
    <font>
      <sz val="11"/>
      <color theme="1"/>
      <name val="Calibri"/>
      <family val="2"/>
      <charset val="186"/>
      <scheme val="minor"/>
    </font>
    <font>
      <b/>
      <sz val="11"/>
      <color theme="1"/>
      <name val="Calibri"/>
      <family val="2"/>
      <charset val="186"/>
      <scheme val="minor"/>
    </font>
    <font>
      <b/>
      <sz val="12"/>
      <name val="Arial"/>
      <family val="2"/>
      <charset val="186"/>
    </font>
    <font>
      <b/>
      <sz val="10"/>
      <color indexed="10"/>
      <name val="Arial"/>
      <family val="2"/>
      <charset val="186"/>
    </font>
    <font>
      <sz val="10"/>
      <name val="Arial"/>
      <family val="2"/>
      <charset val="186"/>
    </font>
    <font>
      <b/>
      <sz val="10"/>
      <name val="Arial"/>
      <family val="2"/>
      <charset val="186"/>
    </font>
    <font>
      <b/>
      <sz val="9"/>
      <name val="Arial"/>
      <family val="2"/>
      <charset val="186"/>
    </font>
    <font>
      <sz val="10"/>
      <color indexed="9"/>
      <name val="Arial"/>
      <family val="2"/>
      <charset val="186"/>
    </font>
    <font>
      <sz val="12"/>
      <color rgb="FF000000"/>
      <name val="Times New Roman"/>
      <family val="1"/>
      <charset val="186"/>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83">
    <xf numFmtId="0" fontId="0" fillId="0" borderId="0" xfId="0"/>
    <xf numFmtId="0" fontId="0" fillId="0" borderId="0" xfId="0" applyProtection="1"/>
    <xf numFmtId="0" fontId="0" fillId="0" borderId="0" xfId="0" applyBorder="1" applyProtection="1"/>
    <xf numFmtId="0" fontId="3" fillId="0" borderId="0" xfId="0" applyFont="1" applyBorder="1" applyProtection="1"/>
    <xf numFmtId="0" fontId="4" fillId="0" borderId="0" xfId="0" applyNumberFormat="1" applyFont="1" applyBorder="1" applyAlignment="1" applyProtection="1">
      <protection hidden="1"/>
    </xf>
    <xf numFmtId="0" fontId="3" fillId="0" borderId="0" xfId="0" applyFont="1" applyBorder="1" applyAlignment="1" applyProtection="1"/>
    <xf numFmtId="49" fontId="0" fillId="0" borderId="0" xfId="0" applyNumberFormat="1" applyBorder="1" applyAlignment="1" applyProtection="1">
      <protection locked="0"/>
    </xf>
    <xf numFmtId="0" fontId="5" fillId="0" borderId="0" xfId="0" applyFont="1" applyProtection="1"/>
    <xf numFmtId="49" fontId="0" fillId="0" borderId="0" xfId="0" applyNumberFormat="1" applyProtection="1"/>
    <xf numFmtId="49" fontId="4" fillId="0" borderId="0" xfId="0" applyNumberFormat="1" applyFont="1" applyBorder="1" applyAlignment="1" applyProtection="1">
      <protection locked="0"/>
    </xf>
    <xf numFmtId="49" fontId="5" fillId="0" borderId="0" xfId="0" applyNumberFormat="1" applyFont="1" applyProtection="1"/>
    <xf numFmtId="0" fontId="7" fillId="0" borderId="7"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1" xfId="0" applyFont="1" applyBorder="1" applyAlignment="1" applyProtection="1">
      <alignment vertical="center" wrapText="1"/>
    </xf>
    <xf numFmtId="0" fontId="6" fillId="0" borderId="1" xfId="0" applyFont="1" applyBorder="1" applyAlignment="1" applyProtection="1">
      <alignment horizontal="center" vertical="center" wrapText="1"/>
    </xf>
    <xf numFmtId="0" fontId="8" fillId="0" borderId="0" xfId="0" applyFont="1" applyProtection="1"/>
    <xf numFmtId="0" fontId="7" fillId="0" borderId="7" xfId="0" applyFont="1" applyBorder="1" applyAlignment="1" applyProtection="1">
      <alignment horizontal="center" vertical="center" wrapText="1"/>
    </xf>
    <xf numFmtId="0" fontId="6" fillId="0" borderId="1" xfId="0" applyFont="1" applyBorder="1" applyAlignment="1" applyProtection="1">
      <alignment horizontal="center"/>
      <protection hidden="1"/>
    </xf>
    <xf numFmtId="0" fontId="0" fillId="0" borderId="0" xfId="0" applyProtection="1">
      <protection locked="0"/>
    </xf>
    <xf numFmtId="0" fontId="0" fillId="0" borderId="1" xfId="0" applyBorder="1" applyProtection="1">
      <protection locked="0"/>
    </xf>
    <xf numFmtId="0" fontId="5" fillId="0" borderId="1" xfId="0" applyFont="1" applyBorder="1" applyProtection="1">
      <protection locked="0"/>
    </xf>
    <xf numFmtId="0" fontId="0" fillId="0" borderId="1" xfId="0" applyBorder="1" applyAlignment="1" applyProtection="1">
      <alignment horizontal="center"/>
    </xf>
    <xf numFmtId="0" fontId="5" fillId="0" borderId="1" xfId="0" applyFont="1" applyBorder="1" applyAlignment="1" applyProtection="1">
      <alignment horizontal="center" vertical="center" wrapText="1"/>
      <protection hidden="1"/>
    </xf>
    <xf numFmtId="0" fontId="0" fillId="0" borderId="1" xfId="0" applyBorder="1" applyAlignment="1" applyProtection="1">
      <alignment horizontal="center"/>
      <protection hidden="1"/>
    </xf>
    <xf numFmtId="0" fontId="5" fillId="0" borderId="1" xfId="0" applyFont="1" applyBorder="1" applyAlignment="1" applyProtection="1">
      <alignment horizontal="center" vertical="center" wrapText="1"/>
    </xf>
    <xf numFmtId="0" fontId="0" fillId="0" borderId="1" xfId="0" applyBorder="1" applyAlignment="1" applyProtection="1">
      <alignment horizontal="center"/>
      <protection locked="0"/>
    </xf>
    <xf numFmtId="0" fontId="5" fillId="0" borderId="0" xfId="0" applyFont="1" applyProtection="1">
      <protection locked="0"/>
    </xf>
    <xf numFmtId="0" fontId="5" fillId="0" borderId="0" xfId="0" applyFont="1" applyProtection="1">
      <protection hidden="1"/>
    </xf>
    <xf numFmtId="49" fontId="0" fillId="0" borderId="0" xfId="0" applyNumberFormat="1"/>
    <xf numFmtId="49" fontId="0" fillId="0" borderId="0" xfId="0" applyNumberFormat="1" applyProtection="1">
      <protection locked="0"/>
    </xf>
    <xf numFmtId="43" fontId="0" fillId="0" borderId="0" xfId="1" applyFont="1" applyAlignment="1" applyProtection="1">
      <alignment textRotation="90"/>
      <protection locked="0"/>
    </xf>
    <xf numFmtId="0" fontId="2" fillId="0" borderId="0" xfId="0" applyFont="1" applyAlignment="1" applyProtection="1">
      <alignment horizontal="center" vertical="center"/>
      <protection locked="0"/>
    </xf>
    <xf numFmtId="43" fontId="2" fillId="0" borderId="0" xfId="1" applyFont="1" applyAlignment="1" applyProtection="1">
      <alignment horizontal="center" vertical="center"/>
      <protection locked="0"/>
    </xf>
    <xf numFmtId="0" fontId="0" fillId="0" borderId="0" xfId="0" applyFill="1" applyProtection="1">
      <protection locked="0"/>
    </xf>
    <xf numFmtId="0" fontId="0" fillId="0" borderId="1" xfId="0" applyFill="1" applyBorder="1" applyProtection="1">
      <protection locked="0"/>
    </xf>
    <xf numFmtId="0" fontId="0" fillId="0" borderId="1" xfId="0" applyFill="1" applyBorder="1"/>
    <xf numFmtId="49" fontId="0" fillId="0" borderId="0" xfId="0" applyNumberFormat="1" applyFill="1" applyProtection="1">
      <protection locked="0"/>
    </xf>
    <xf numFmtId="49" fontId="0" fillId="0" borderId="1" xfId="0" applyNumberFormat="1" applyBorder="1"/>
    <xf numFmtId="0" fontId="0" fillId="0" borderId="1" xfId="0" applyBorder="1" applyProtection="1"/>
    <xf numFmtId="0" fontId="5" fillId="0" borderId="1" xfId="0" applyFont="1" applyBorder="1" applyProtection="1"/>
    <xf numFmtId="0" fontId="6" fillId="0" borderId="1" xfId="0" applyFont="1" applyBorder="1" applyAlignment="1" applyProtection="1">
      <alignment horizontal="center" wrapText="1"/>
    </xf>
    <xf numFmtId="0" fontId="6" fillId="0" borderId="2" xfId="0" applyFont="1" applyBorder="1" applyAlignment="1" applyProtection="1">
      <alignment horizontal="center" vertical="center" textRotation="90" wrapText="1"/>
    </xf>
    <xf numFmtId="0" fontId="6" fillId="0" borderId="7" xfId="0" applyFont="1" applyBorder="1" applyAlignment="1" applyProtection="1">
      <alignment horizontal="center" vertical="center" textRotation="90" wrapText="1"/>
    </xf>
    <xf numFmtId="49" fontId="4" fillId="0" borderId="0" xfId="0" applyNumberFormat="1" applyFont="1" applyBorder="1" applyAlignment="1" applyProtection="1">
      <alignment horizontal="left"/>
      <protection locked="0"/>
    </xf>
    <xf numFmtId="0" fontId="6" fillId="0" borderId="2" xfId="0" applyFont="1" applyBorder="1" applyAlignment="1" applyProtection="1">
      <alignment horizontal="center" vertical="center" wrapText="1"/>
    </xf>
    <xf numFmtId="0" fontId="6" fillId="0" borderId="7"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49" fontId="4" fillId="0" borderId="0" xfId="0" applyNumberFormat="1" applyFont="1" applyBorder="1" applyAlignment="1" applyProtection="1">
      <alignment horizontal="center"/>
      <protection locked="0"/>
    </xf>
    <xf numFmtId="0" fontId="7" fillId="0" borderId="2" xfId="0"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0" fontId="6" fillId="0" borderId="1" xfId="0" applyFont="1" applyFill="1" applyBorder="1" applyAlignment="1" applyProtection="1">
      <alignment horizontal="center" vertical="center" wrapText="1"/>
      <protection locked="0"/>
    </xf>
    <xf numFmtId="0" fontId="7" fillId="0" borderId="2"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wrapText="1"/>
      <protection locked="0"/>
    </xf>
    <xf numFmtId="0" fontId="6" fillId="0" borderId="4" xfId="0" applyFont="1" applyFill="1" applyBorder="1" applyAlignment="1" applyProtection="1">
      <alignment horizontal="center" vertical="center" wrapText="1"/>
      <protection locked="0"/>
    </xf>
    <xf numFmtId="0" fontId="6" fillId="0" borderId="5" xfId="0" applyFont="1" applyFill="1" applyBorder="1" applyAlignment="1" applyProtection="1">
      <alignment horizontal="center" vertical="center" wrapText="1"/>
      <protection locked="0"/>
    </xf>
    <xf numFmtId="0" fontId="7" fillId="0" borderId="6"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locked="0"/>
    </xf>
    <xf numFmtId="0" fontId="6" fillId="0" borderId="8"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textRotation="90" wrapText="1"/>
      <protection locked="0"/>
    </xf>
    <xf numFmtId="0" fontId="6" fillId="0" borderId="1" xfId="0" applyFont="1" applyFill="1" applyBorder="1" applyAlignment="1" applyProtection="1">
      <alignment vertical="center" wrapText="1"/>
      <protection locked="0"/>
    </xf>
    <xf numFmtId="0" fontId="6" fillId="0" borderId="1"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locked="0"/>
    </xf>
    <xf numFmtId="0" fontId="6" fillId="0" borderId="7" xfId="0" applyFont="1" applyFill="1" applyBorder="1" applyAlignment="1" applyProtection="1">
      <alignment horizontal="center" vertical="center" textRotation="90" wrapText="1"/>
      <protection locked="0"/>
    </xf>
    <xf numFmtId="0" fontId="6" fillId="0" borderId="1" xfId="0" applyFont="1" applyFill="1" applyBorder="1" applyAlignment="1" applyProtection="1">
      <alignment horizontal="center"/>
      <protection locked="0" hidden="1"/>
    </xf>
    <xf numFmtId="0" fontId="5" fillId="0" borderId="1" xfId="0" applyFont="1" applyFill="1" applyBorder="1" applyProtection="1">
      <protection locked="0"/>
    </xf>
    <xf numFmtId="0" fontId="9" fillId="0" borderId="1" xfId="0" applyFont="1" applyFill="1" applyBorder="1" applyAlignment="1" applyProtection="1">
      <alignment vertical="center" wrapText="1"/>
      <protection locked="0"/>
    </xf>
    <xf numFmtId="0" fontId="9" fillId="0" borderId="9" xfId="0" applyFont="1" applyFill="1" applyBorder="1" applyAlignment="1" applyProtection="1">
      <alignment vertical="center" wrapText="1"/>
      <protection locked="0"/>
    </xf>
    <xf numFmtId="0" fontId="5" fillId="0" borderId="1" xfId="0" applyFont="1" applyFill="1" applyBorder="1" applyAlignment="1" applyProtection="1">
      <alignment horizontal="center"/>
      <protection locked="0"/>
    </xf>
    <xf numFmtId="0" fontId="5" fillId="0" borderId="1" xfId="0" applyFont="1" applyFill="1" applyBorder="1" applyAlignment="1" applyProtection="1">
      <alignment horizontal="center"/>
      <protection locked="0" hidden="1"/>
    </xf>
    <xf numFmtId="0" fontId="5" fillId="0" borderId="1" xfId="0" applyFont="1" applyFill="1" applyBorder="1" applyAlignment="1" applyProtection="1">
      <alignment horizontal="center" vertical="center" wrapText="1"/>
      <protection locked="0" hidden="1"/>
    </xf>
    <xf numFmtId="0" fontId="5" fillId="0" borderId="1" xfId="0" applyFont="1" applyFill="1" applyBorder="1" applyAlignment="1" applyProtection="1">
      <alignment horizontal="center" vertical="center" wrapText="1"/>
      <protection locked="0"/>
    </xf>
    <xf numFmtId="0" fontId="9" fillId="0" borderId="10" xfId="0" applyFont="1" applyFill="1" applyBorder="1" applyAlignment="1" applyProtection="1">
      <alignment vertical="center" wrapText="1"/>
      <protection locked="0"/>
    </xf>
    <xf numFmtId="0" fontId="0" fillId="0" borderId="0" xfId="0" applyAlignment="1" applyProtection="1">
      <alignment textRotation="90"/>
      <protection locked="0"/>
    </xf>
    <xf numFmtId="2" fontId="0" fillId="0" borderId="0" xfId="0" applyNumberFormat="1" applyAlignment="1" applyProtection="1">
      <alignment textRotation="90"/>
      <protection locked="0"/>
    </xf>
    <xf numFmtId="2" fontId="2" fillId="0" borderId="0" xfId="0" applyNumberFormat="1" applyFont="1" applyAlignment="1" applyProtection="1">
      <alignment textRotation="90"/>
      <protection locked="0"/>
    </xf>
    <xf numFmtId="49" fontId="0" fillId="0" borderId="0" xfId="0" applyNumberFormat="1" applyAlignment="1" applyProtection="1">
      <alignment wrapText="1"/>
      <protection locked="0"/>
    </xf>
    <xf numFmtId="2" fontId="2" fillId="0" borderId="0" xfId="0" applyNumberFormat="1" applyFont="1" applyProtection="1">
      <protection locked="0"/>
    </xf>
    <xf numFmtId="43" fontId="0" fillId="0" borderId="0" xfId="0" applyNumberFormat="1" applyProtection="1">
      <protection locked="0"/>
    </xf>
    <xf numFmtId="164" fontId="0" fillId="0" borderId="0" xfId="0" applyNumberFormat="1" applyProtection="1">
      <protection locked="0"/>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159</xdr:col>
      <xdr:colOff>466725</xdr:colOff>
      <xdr:row>3</xdr:row>
      <xdr:rowOff>38100</xdr:rowOff>
    </xdr:from>
    <xdr:to>
      <xdr:col>163</xdr:col>
      <xdr:colOff>285750</xdr:colOff>
      <xdr:row>25</xdr:row>
      <xdr:rowOff>66675</xdr:rowOff>
    </xdr:to>
    <xdr:sp macro="" textlink="">
      <xdr:nvSpPr>
        <xdr:cNvPr id="2" name="TextBox 1"/>
        <xdr:cNvSpPr txBox="1"/>
      </xdr:nvSpPr>
      <xdr:spPr>
        <a:xfrm>
          <a:off x="38090475" y="638175"/>
          <a:ext cx="2257425" cy="4410075"/>
        </a:xfrm>
        <a:prstGeom prst="rect">
          <a:avLst/>
        </a:prstGeom>
        <a:solidFill>
          <a:schemeClr val="lt1"/>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100" b="1"/>
            <a:t>Secinājumi ANĢ:</a:t>
          </a:r>
        </a:p>
        <a:p>
          <a:r>
            <a:rPr lang="lv-LV" sz="1100"/>
            <a:t>1)Grūtības</a:t>
          </a:r>
          <a:r>
            <a:rPr lang="lv-LV" sz="1100" baseline="0"/>
            <a:t> tradicionāli sagādā Izklājlapas. iedziļināšanās uzdevumos prasa laiku, tā beigās pietrūkst. Skolēni neizprot if funkciju un absolūto adresi. Par metodiski veiksmīgu nav uzskatāma uzdevumu secība viegli- smagi- viegli.</a:t>
          </a:r>
        </a:p>
        <a:p>
          <a:r>
            <a:rPr lang="lv-LV" sz="1100" baseline="0"/>
            <a:t>2)Kopumā eksāmens ir pamatā par 10. klases vielu, bet tā licēji ir 11. un 12. klases skolēni, kuri 11. klasē apgūst eksāmenā maz iekļautu vielu, līdz ar to gada un eksāmena atzīmes salīdzināšana nav īsti korekta. Tāpēc  veicu  arī salīdzināšanu  ar 10. klases atzīmi.</a:t>
          </a:r>
        </a:p>
        <a:p>
          <a:r>
            <a:rPr lang="lv-LV" sz="1100" baseline="0"/>
            <a:t>3) Ne visi skolēni pirms eksāmena nodarbojas ar prasmju atsvaidzināšanu, lai gan tas būtu ļoti ieteicams.</a:t>
          </a:r>
        </a:p>
        <a:p>
          <a:r>
            <a:rPr lang="lv-LV" sz="1100" baseline="0"/>
            <a:t>4) Labākais skolēnu sasniegums ir teksta apstrādes uzdevumos</a:t>
          </a:r>
        </a:p>
        <a:p>
          <a:endParaRPr lang="lv-LV" sz="1100"/>
        </a:p>
      </xdr:txBody>
    </xdr:sp>
    <xdr:clientData/>
  </xdr:twoCellAnchor>
  <xdr:twoCellAnchor>
    <xdr:from>
      <xdr:col>159</xdr:col>
      <xdr:colOff>438150</xdr:colOff>
      <xdr:row>26</xdr:row>
      <xdr:rowOff>152400</xdr:rowOff>
    </xdr:from>
    <xdr:to>
      <xdr:col>163</xdr:col>
      <xdr:colOff>361950</xdr:colOff>
      <xdr:row>34</xdr:row>
      <xdr:rowOff>142875</xdr:rowOff>
    </xdr:to>
    <xdr:sp macro="" textlink="">
      <xdr:nvSpPr>
        <xdr:cNvPr id="3" name="TextBox 2"/>
        <xdr:cNvSpPr txBox="1"/>
      </xdr:nvSpPr>
      <xdr:spPr>
        <a:xfrm>
          <a:off x="38061900" y="5324475"/>
          <a:ext cx="2362200" cy="1866900"/>
        </a:xfrm>
        <a:prstGeom prst="rect">
          <a:avLst/>
        </a:prstGeom>
        <a:solidFill>
          <a:schemeClr val="lt1"/>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100" b="1"/>
            <a:t>Secinājumi AU Skrīveru vsk.</a:t>
          </a:r>
        </a:p>
        <a:p>
          <a:r>
            <a:rPr lang="lv-LV" sz="1100" b="0" i="0" u="none" strike="noStrike">
              <a:solidFill>
                <a:schemeClr val="dk1"/>
              </a:solidFill>
              <a:effectLst/>
              <a:latin typeface="+mn-lt"/>
              <a:ea typeface="+mn-ea"/>
              <a:cs typeface="+mn-cs"/>
            </a:rPr>
            <a:t>1)Tests bija vienkāršs, pat vienkāršāks kā parasti.</a:t>
          </a:r>
          <a:r>
            <a:rPr lang="lv-LV"/>
            <a:t> </a:t>
          </a:r>
        </a:p>
        <a:p>
          <a:pPr marL="0" marR="0" indent="0" defTabSz="914400" eaLnBrk="1" fontAlgn="auto" latinLnBrk="0" hangingPunct="1">
            <a:lnSpc>
              <a:spcPct val="100000"/>
            </a:lnSpc>
            <a:spcBef>
              <a:spcPts val="0"/>
            </a:spcBef>
            <a:spcAft>
              <a:spcPts val="0"/>
            </a:spcAft>
            <a:buClrTx/>
            <a:buSzTx/>
            <a:buFontTx/>
            <a:buNone/>
            <a:tabLst/>
            <a:defRPr/>
          </a:pPr>
          <a:r>
            <a:rPr lang="lv-LV"/>
            <a:t>2)Word-</a:t>
          </a:r>
          <a:r>
            <a:rPr lang="lv-LV" baseline="0"/>
            <a:t> </a:t>
          </a:r>
          <a:r>
            <a:rPr lang="lv-LV" sz="1100" b="0" i="0" baseline="0">
              <a:solidFill>
                <a:schemeClr val="dk1"/>
              </a:solidFill>
              <a:effectLst/>
              <a:latin typeface="+mn-lt"/>
              <a:ea typeface="+mn-ea"/>
              <a:cs typeface="+mn-cs"/>
            </a:rPr>
            <a:t>e</a:t>
          </a:r>
          <a:r>
            <a:rPr lang="lv-LV" sz="1100" b="0" i="0">
              <a:solidFill>
                <a:schemeClr val="dk1"/>
              </a:solidFill>
              <a:effectLst/>
              <a:latin typeface="+mn-lt"/>
              <a:ea typeface="+mn-ea"/>
              <a:cs typeface="+mn-cs"/>
            </a:rPr>
            <a:t>lementārs uzdevums.</a:t>
          </a:r>
          <a:r>
            <a:rPr lang="lv-LV" sz="1100">
              <a:solidFill>
                <a:schemeClr val="dk1"/>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lv-LV" sz="1100">
              <a:solidFill>
                <a:schemeClr val="dk1"/>
              </a:solidFill>
              <a:effectLst/>
              <a:latin typeface="+mn-lt"/>
              <a:ea typeface="+mn-ea"/>
              <a:cs typeface="+mn-cs"/>
            </a:rPr>
            <a:t>3) Excel- pietiekami smags uzdevums, grūtākais bija IF ar vairākiem pigājieniem formulās.</a:t>
          </a:r>
        </a:p>
        <a:p>
          <a:pPr marL="0" marR="0" indent="0" defTabSz="914400" eaLnBrk="1" fontAlgn="auto" latinLnBrk="0" hangingPunct="1">
            <a:lnSpc>
              <a:spcPct val="100000"/>
            </a:lnSpc>
            <a:spcBef>
              <a:spcPts val="0"/>
            </a:spcBef>
            <a:spcAft>
              <a:spcPts val="0"/>
            </a:spcAft>
            <a:buClrTx/>
            <a:buSzTx/>
            <a:buFontTx/>
            <a:buNone/>
            <a:tabLst/>
            <a:defRPr/>
          </a:pPr>
          <a:r>
            <a:rPr lang="lv-LV" sz="1100">
              <a:solidFill>
                <a:schemeClr val="dk1"/>
              </a:solidFill>
              <a:effectLst/>
              <a:latin typeface="+mn-lt"/>
              <a:ea typeface="+mn-ea"/>
              <a:cs typeface="+mn-cs"/>
            </a:rPr>
            <a:t>4) Grūtākā bija noslēguma daļa 28. līdz 32.punkts.</a:t>
          </a:r>
          <a:endParaRPr lang="lv-LV">
            <a:effectLst/>
          </a:endParaRPr>
        </a:p>
        <a:p>
          <a:endParaRPr lang="lv-LV" sz="1100" b="1"/>
        </a:p>
      </xdr:txBody>
    </xdr:sp>
    <xdr:clientData/>
  </xdr:twoCellAnchor>
  <xdr:twoCellAnchor>
    <xdr:from>
      <xdr:col>159</xdr:col>
      <xdr:colOff>466725</xdr:colOff>
      <xdr:row>35</xdr:row>
      <xdr:rowOff>190500</xdr:rowOff>
    </xdr:from>
    <xdr:to>
      <xdr:col>163</xdr:col>
      <xdr:colOff>390525</xdr:colOff>
      <xdr:row>46</xdr:row>
      <xdr:rowOff>142875</xdr:rowOff>
    </xdr:to>
    <xdr:sp macro="" textlink="">
      <xdr:nvSpPr>
        <xdr:cNvPr id="4" name="TextBox 3"/>
        <xdr:cNvSpPr txBox="1"/>
      </xdr:nvSpPr>
      <xdr:spPr>
        <a:xfrm>
          <a:off x="38090475" y="7429500"/>
          <a:ext cx="2362200" cy="2057400"/>
        </a:xfrm>
        <a:prstGeom prst="rect">
          <a:avLst/>
        </a:prstGeom>
        <a:solidFill>
          <a:schemeClr val="lt1"/>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100" b="1"/>
            <a:t>Secinājumi </a:t>
          </a:r>
          <a:r>
            <a:rPr lang="lv-LV" sz="1100" b="1" baseline="0"/>
            <a:t> Jaunjelgavas vsk.</a:t>
          </a:r>
          <a:endParaRPr lang="lv-LV" sz="1100" b="1"/>
        </a:p>
        <a:p>
          <a:r>
            <a:rPr lang="lv-LV" sz="1100" b="0" i="0" u="none" strike="noStrike">
              <a:solidFill>
                <a:schemeClr val="dk1"/>
              </a:solidFill>
              <a:effectLst/>
              <a:latin typeface="+mn-lt"/>
              <a:ea typeface="+mn-ea"/>
              <a:cs typeface="+mn-cs"/>
            </a:rPr>
            <a:t>1) Sliktākie</a:t>
          </a:r>
          <a:r>
            <a:rPr lang="lv-LV" sz="1100" b="0" i="0" u="none" strike="noStrike" baseline="0">
              <a:solidFill>
                <a:schemeClr val="dk1"/>
              </a:solidFill>
              <a:effectLst/>
              <a:latin typeface="+mn-lt"/>
              <a:ea typeface="+mn-ea"/>
              <a:cs typeface="+mn-cs"/>
            </a:rPr>
            <a:t> rezultāti - izklājlapas. Grūtāko: funkciju IF un absolūto adresāciju atstājuši beidzamos un tad pietrūka laiks.</a:t>
          </a:r>
        </a:p>
        <a:p>
          <a:r>
            <a:rPr lang="lv-LV" sz="1100" b="0" i="0" u="none" strike="noStrike" baseline="0">
              <a:solidFill>
                <a:schemeClr val="dk1"/>
              </a:solidFill>
              <a:effectLst/>
              <a:latin typeface="+mn-lt"/>
              <a:ea typeface="+mn-ea"/>
              <a:cs typeface="+mn-cs"/>
            </a:rPr>
            <a:t>2) Prezentāciju lietotni pirms eksāmena neatkārtojām, tikai daži skolēni bija atcerējušies par  Slide Master.</a:t>
          </a:r>
        </a:p>
        <a:p>
          <a:r>
            <a:rPr lang="lv-LV" sz="1100" b="0" i="0" u="none" strike="noStrike" baseline="0">
              <a:solidFill>
                <a:schemeClr val="dk1"/>
              </a:solidFill>
              <a:effectLst/>
              <a:latin typeface="+mn-lt"/>
              <a:ea typeface="+mn-ea"/>
              <a:cs typeface="+mn-cs"/>
            </a:rPr>
            <a:t>3) Datu bāzēs grūtākais  28.-32. punkts.</a:t>
          </a:r>
        </a:p>
        <a:p>
          <a:endParaRPr lang="lv-LV">
            <a:effectLst/>
          </a:endParaRPr>
        </a:p>
        <a:p>
          <a:endParaRPr lang="lv-LV" sz="1100" b="1"/>
        </a:p>
      </xdr:txBody>
    </xdr:sp>
    <xdr:clientData/>
  </xdr:twoCellAnchor>
  <xdr:twoCellAnchor>
    <xdr:from>
      <xdr:col>157</xdr:col>
      <xdr:colOff>0</xdr:colOff>
      <xdr:row>68</xdr:row>
      <xdr:rowOff>695325</xdr:rowOff>
    </xdr:from>
    <xdr:to>
      <xdr:col>164</xdr:col>
      <xdr:colOff>457199</xdr:colOff>
      <xdr:row>87</xdr:row>
      <xdr:rowOff>85725</xdr:rowOff>
    </xdr:to>
    <xdr:sp macro="" textlink="">
      <xdr:nvSpPr>
        <xdr:cNvPr id="5" name="TextBox 4"/>
        <xdr:cNvSpPr txBox="1"/>
      </xdr:nvSpPr>
      <xdr:spPr>
        <a:xfrm>
          <a:off x="36214050" y="14639925"/>
          <a:ext cx="4972049" cy="3752850"/>
        </a:xfrm>
        <a:prstGeom prst="rect">
          <a:avLst/>
        </a:prstGeom>
        <a:solidFill>
          <a:schemeClr val="lt1"/>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100" b="1"/>
            <a:t>Secinājumi </a:t>
          </a:r>
        </a:p>
        <a:p>
          <a:r>
            <a:rPr lang="lv-LV" sz="1100" b="1"/>
            <a:t>Aizkraukles Vakara (maiņu) vidusskola:</a:t>
          </a:r>
        </a:p>
        <a:p>
          <a:r>
            <a:rPr lang="lv-LV" sz="1100" b="0" i="0" u="none" strike="noStrike">
              <a:solidFill>
                <a:schemeClr val="dk1"/>
              </a:solidFill>
              <a:effectLst/>
              <a:latin typeface="+mn-lt"/>
              <a:ea typeface="+mn-ea"/>
              <a:cs typeface="+mn-cs"/>
            </a:rPr>
            <a:t>1) Salīdzinot ar citiem mācību gadiem, konsultāciju</a:t>
          </a:r>
          <a:r>
            <a:rPr lang="lv-LV" sz="1100" b="0" i="0" u="none" strike="noStrike" baseline="0">
              <a:solidFill>
                <a:schemeClr val="dk1"/>
              </a:solidFill>
              <a:effectLst/>
              <a:latin typeface="+mn-lt"/>
              <a:ea typeface="+mn-ea"/>
              <a:cs typeface="+mn-cs"/>
            </a:rPr>
            <a:t> skaits bija lielāks un tās tika biežāk apmeklētas (konsultāciju laikā tika skatīti visi iepriekšējo mācību gadu informātikas eksāmenu darbi. </a:t>
          </a:r>
        </a:p>
        <a:p>
          <a:r>
            <a:rPr lang="lv-LV" sz="1100" b="0" i="0" u="none" strike="noStrike" baseline="0">
              <a:solidFill>
                <a:schemeClr val="dk1"/>
              </a:solidFill>
              <a:effectLst/>
              <a:latin typeface="+mn-lt"/>
              <a:ea typeface="+mn-ea"/>
              <a:cs typeface="+mn-cs"/>
            </a:rPr>
            <a:t>Gaidīju labākus rezultātus.  To parāda arī gada vērtējums, proti, vairāiem eksāmena un gada vērtējums atšķiras par 1 un pat 2 ballēm.</a:t>
          </a:r>
        </a:p>
        <a:p>
          <a:endParaRPr lang="lv-LV" sz="1100" b="0" i="0" u="none" strike="noStrike" baseline="0">
            <a:solidFill>
              <a:schemeClr val="dk1"/>
            </a:solidFill>
            <a:effectLst/>
            <a:latin typeface="+mn-lt"/>
            <a:ea typeface="+mn-ea"/>
            <a:cs typeface="+mn-cs"/>
          </a:endParaRPr>
        </a:p>
        <a:p>
          <a:r>
            <a:rPr lang="lv-LV" sz="1100" b="0" i="0" u="none" strike="noStrike" baseline="0">
              <a:solidFill>
                <a:schemeClr val="dk1"/>
              </a:solidFill>
              <a:effectLst/>
              <a:latin typeface="+mn-lt"/>
              <a:ea typeface="+mn-ea"/>
              <a:cs typeface="+mn-cs"/>
            </a:rPr>
            <a:t>2) Salīdzinot ar 2015. gada eksāmena rezultātiem, šogad labāk ir izpildīta Word (+PowerPoint) daļa, Excel un Acess daļa. Testsā tika uzrādīti zemāki rezultāti. Apguves koeficients  šogad ir nedaudz augstāks .</a:t>
          </a:r>
        </a:p>
        <a:p>
          <a:endParaRPr lang="lv-LV" sz="1100" b="0" i="0" u="none" strike="noStrike" baseline="0">
            <a:solidFill>
              <a:schemeClr val="dk1"/>
            </a:solidFill>
            <a:effectLst/>
            <a:latin typeface="+mn-lt"/>
            <a:ea typeface="+mn-ea"/>
            <a:cs typeface="+mn-cs"/>
          </a:endParaRPr>
        </a:p>
        <a:p>
          <a:r>
            <a:rPr lang="lv-LV" sz="1100" b="0" i="0" u="none" strike="noStrike" baseline="0">
              <a:solidFill>
                <a:schemeClr val="dk1"/>
              </a:solidFill>
              <a:effectLst/>
              <a:latin typeface="+mn-lt"/>
              <a:ea typeface="+mn-ea"/>
              <a:cs typeface="+mn-cs"/>
            </a:rPr>
            <a:t>3) Excel daļā rēķināmie uzdevumi pārsvarā netika veikti, kaut gan konsultācijās šāda tipa uzdevumi tika apskatīti, praktiski pildīti un pārrunāti. Sarunās ar skolēniem pēc eksāmena izpildes viņi to pamatoja ar laika trūkumu.</a:t>
          </a:r>
        </a:p>
        <a:p>
          <a:endParaRPr lang="lv-LV" sz="1100" b="0" i="0" u="none" strike="noStrike" baseline="0">
            <a:solidFill>
              <a:schemeClr val="dk1"/>
            </a:solidFill>
            <a:effectLst/>
            <a:latin typeface="+mn-lt"/>
            <a:ea typeface="+mn-ea"/>
            <a:cs typeface="+mn-cs"/>
          </a:endParaRPr>
        </a:p>
        <a:p>
          <a:r>
            <a:rPr lang="lv-LV" sz="1100" b="0" i="0" u="none" strike="noStrike" baseline="0">
              <a:solidFill>
                <a:schemeClr val="dk1"/>
              </a:solidFill>
              <a:effectLst/>
              <a:latin typeface="+mn-lt"/>
              <a:ea typeface="+mn-ea"/>
              <a:cs typeface="+mn-cs"/>
            </a:rPr>
            <a:t>4) Ļoti lielu uzmanību šogad veltīju Access apguvei - individuālās konsultācijas, tika sagatavoti jauni mācību materiāli, bet rezultātos tas atspoguļojās minimāli. Labojot eksāmena darbus, daudzviet nācās uzdevumu neieskaitīt skolēnu neuzmanības kļūdu un paviršības dēļ.</a:t>
          </a:r>
        </a:p>
        <a:p>
          <a:endParaRPr lang="lv-LV">
            <a:effectLst/>
          </a:endParaRPr>
        </a:p>
        <a:p>
          <a:endParaRPr lang="lv-LV" sz="11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B86"/>
  <sheetViews>
    <sheetView tabSelected="1" topLeftCell="B7" workbookViewId="0">
      <selection activeCell="C1" sqref="C1:D1048576"/>
    </sheetView>
  </sheetViews>
  <sheetFormatPr defaultRowHeight="15" x14ac:dyDescent="0.25"/>
  <cols>
    <col min="1" max="1" width="9.140625" style="18" hidden="1" customWidth="1"/>
    <col min="2" max="2" width="4.28515625" style="18" customWidth="1"/>
    <col min="3" max="3" width="27.140625" style="18" hidden="1" customWidth="1"/>
    <col min="4" max="4" width="24.7109375" style="18" hidden="1" customWidth="1"/>
    <col min="5" max="5" width="5.85546875" style="18" customWidth="1"/>
    <col min="6" max="6" width="6" style="18" customWidth="1"/>
    <col min="7" max="41" width="2.85546875" style="18" customWidth="1"/>
    <col min="42" max="42" width="5.7109375" style="18" customWidth="1"/>
    <col min="43" max="43" width="3.42578125" style="18" customWidth="1"/>
    <col min="44" max="75" width="3" style="18" customWidth="1"/>
    <col min="76" max="76" width="5.7109375" style="18" customWidth="1"/>
    <col min="77" max="77" width="4.42578125" style="18" customWidth="1"/>
    <col min="78" max="109" width="3.28515625" style="18" customWidth="1"/>
    <col min="110" max="110" width="6" style="18" customWidth="1"/>
    <col min="111" max="111" width="4.42578125" style="18" customWidth="1"/>
    <col min="112" max="143" width="2.85546875" style="18" customWidth="1"/>
    <col min="144" max="144" width="5.7109375" style="18" customWidth="1"/>
    <col min="145" max="145" width="7.7109375" style="18" customWidth="1"/>
    <col min="146" max="146" width="7.42578125" style="18" customWidth="1"/>
    <col min="147" max="147" width="9.28515625" style="18" customWidth="1"/>
    <col min="148" max="148" width="9.140625" style="18" hidden="1" customWidth="1"/>
    <col min="149" max="149" width="11.28515625" style="18" hidden="1" customWidth="1"/>
    <col min="150" max="150" width="6.42578125" style="18" hidden="1" customWidth="1"/>
    <col min="151" max="151" width="18.42578125" style="18" hidden="1" customWidth="1"/>
    <col min="152" max="152" width="15.85546875" style="18" hidden="1" customWidth="1"/>
    <col min="153" max="153" width="13.42578125" style="18" hidden="1" customWidth="1"/>
    <col min="154" max="154" width="53.42578125" style="18" hidden="1" customWidth="1"/>
    <col min="155" max="155" width="21.5703125" style="29" hidden="1" customWidth="1"/>
    <col min="156" max="156" width="11" style="29" customWidth="1"/>
    <col min="157" max="157" width="11.7109375" style="18" customWidth="1"/>
    <col min="158" max="158" width="12.85546875" style="18" customWidth="1"/>
    <col min="159" max="253" width="9.140625" style="18"/>
    <col min="254" max="254" width="0" style="18" hidden="1" customWidth="1"/>
    <col min="255" max="255" width="4.28515625" style="18" customWidth="1"/>
    <col min="256" max="256" width="27.140625" style="18" customWidth="1"/>
    <col min="257" max="257" width="24.7109375" style="18" customWidth="1"/>
    <col min="258" max="259" width="5.85546875" style="18" customWidth="1"/>
    <col min="260" max="260" width="9" style="18" customWidth="1"/>
    <col min="261" max="296" width="2.85546875" style="18" customWidth="1"/>
    <col min="297" max="297" width="5.7109375" style="18" bestFit="1" customWidth="1"/>
    <col min="298" max="298" width="3.42578125" style="18" customWidth="1"/>
    <col min="299" max="330" width="3" style="18" customWidth="1"/>
    <col min="331" max="331" width="5.7109375" style="18" bestFit="1" customWidth="1"/>
    <col min="332" max="332" width="4.42578125" style="18" customWidth="1"/>
    <col min="333" max="364" width="3.28515625" style="18" customWidth="1"/>
    <col min="365" max="365" width="5.7109375" style="18" bestFit="1" customWidth="1"/>
    <col min="366" max="366" width="3.5703125" style="18" customWidth="1"/>
    <col min="367" max="398" width="2.85546875" style="18" customWidth="1"/>
    <col min="399" max="399" width="5.7109375" style="18" bestFit="1" customWidth="1"/>
    <col min="400" max="400" width="7.7109375" style="18" customWidth="1"/>
    <col min="401" max="401" width="7.42578125" style="18" customWidth="1"/>
    <col min="402" max="402" width="7.5703125" style="18" customWidth="1"/>
    <col min="403" max="403" width="12.42578125" style="18" customWidth="1"/>
    <col min="404" max="411" width="0" style="18" hidden="1" customWidth="1"/>
    <col min="412" max="412" width="15.42578125" style="18" customWidth="1"/>
    <col min="413" max="413" width="10" style="18" customWidth="1"/>
    <col min="414" max="509" width="9.140625" style="18"/>
    <col min="510" max="510" width="0" style="18" hidden="1" customWidth="1"/>
    <col min="511" max="511" width="4.28515625" style="18" customWidth="1"/>
    <col min="512" max="512" width="27.140625" style="18" customWidth="1"/>
    <col min="513" max="513" width="24.7109375" style="18" customWidth="1"/>
    <col min="514" max="515" width="5.85546875" style="18" customWidth="1"/>
    <col min="516" max="516" width="9" style="18" customWidth="1"/>
    <col min="517" max="552" width="2.85546875" style="18" customWidth="1"/>
    <col min="553" max="553" width="5.7109375" style="18" bestFit="1" customWidth="1"/>
    <col min="554" max="554" width="3.42578125" style="18" customWidth="1"/>
    <col min="555" max="586" width="3" style="18" customWidth="1"/>
    <col min="587" max="587" width="5.7109375" style="18" bestFit="1" customWidth="1"/>
    <col min="588" max="588" width="4.42578125" style="18" customWidth="1"/>
    <col min="589" max="620" width="3.28515625" style="18" customWidth="1"/>
    <col min="621" max="621" width="5.7109375" style="18" bestFit="1" customWidth="1"/>
    <col min="622" max="622" width="3.5703125" style="18" customWidth="1"/>
    <col min="623" max="654" width="2.85546875" style="18" customWidth="1"/>
    <col min="655" max="655" width="5.7109375" style="18" bestFit="1" customWidth="1"/>
    <col min="656" max="656" width="7.7109375" style="18" customWidth="1"/>
    <col min="657" max="657" width="7.42578125" style="18" customWidth="1"/>
    <col min="658" max="658" width="7.5703125" style="18" customWidth="1"/>
    <col min="659" max="659" width="12.42578125" style="18" customWidth="1"/>
    <col min="660" max="667" width="0" style="18" hidden="1" customWidth="1"/>
    <col min="668" max="668" width="15.42578125" style="18" customWidth="1"/>
    <col min="669" max="669" width="10" style="18" customWidth="1"/>
    <col min="670" max="765" width="9.140625" style="18"/>
    <col min="766" max="766" width="0" style="18" hidden="1" customWidth="1"/>
    <col min="767" max="767" width="4.28515625" style="18" customWidth="1"/>
    <col min="768" max="768" width="27.140625" style="18" customWidth="1"/>
    <col min="769" max="769" width="24.7109375" style="18" customWidth="1"/>
    <col min="770" max="771" width="5.85546875" style="18" customWidth="1"/>
    <col min="772" max="772" width="9" style="18" customWidth="1"/>
    <col min="773" max="808" width="2.85546875" style="18" customWidth="1"/>
    <col min="809" max="809" width="5.7109375" style="18" bestFit="1" customWidth="1"/>
    <col min="810" max="810" width="3.42578125" style="18" customWidth="1"/>
    <col min="811" max="842" width="3" style="18" customWidth="1"/>
    <col min="843" max="843" width="5.7109375" style="18" bestFit="1" customWidth="1"/>
    <col min="844" max="844" width="4.42578125" style="18" customWidth="1"/>
    <col min="845" max="876" width="3.28515625" style="18" customWidth="1"/>
    <col min="877" max="877" width="5.7109375" style="18" bestFit="1" customWidth="1"/>
    <col min="878" max="878" width="3.5703125" style="18" customWidth="1"/>
    <col min="879" max="910" width="2.85546875" style="18" customWidth="1"/>
    <col min="911" max="911" width="5.7109375" style="18" bestFit="1" customWidth="1"/>
    <col min="912" max="912" width="7.7109375" style="18" customWidth="1"/>
    <col min="913" max="913" width="7.42578125" style="18" customWidth="1"/>
    <col min="914" max="914" width="7.5703125" style="18" customWidth="1"/>
    <col min="915" max="915" width="12.42578125" style="18" customWidth="1"/>
    <col min="916" max="923" width="0" style="18" hidden="1" customWidth="1"/>
    <col min="924" max="924" width="15.42578125" style="18" customWidth="1"/>
    <col min="925" max="925" width="10" style="18" customWidth="1"/>
    <col min="926" max="1021" width="9.140625" style="18"/>
    <col min="1022" max="1022" width="0" style="18" hidden="1" customWidth="1"/>
    <col min="1023" max="1023" width="4.28515625" style="18" customWidth="1"/>
    <col min="1024" max="1024" width="27.140625" style="18" customWidth="1"/>
    <col min="1025" max="1025" width="24.7109375" style="18" customWidth="1"/>
    <col min="1026" max="1027" width="5.85546875" style="18" customWidth="1"/>
    <col min="1028" max="1028" width="9" style="18" customWidth="1"/>
    <col min="1029" max="1064" width="2.85546875" style="18" customWidth="1"/>
    <col min="1065" max="1065" width="5.7109375" style="18" bestFit="1" customWidth="1"/>
    <col min="1066" max="1066" width="3.42578125" style="18" customWidth="1"/>
    <col min="1067" max="1098" width="3" style="18" customWidth="1"/>
    <col min="1099" max="1099" width="5.7109375" style="18" bestFit="1" customWidth="1"/>
    <col min="1100" max="1100" width="4.42578125" style="18" customWidth="1"/>
    <col min="1101" max="1132" width="3.28515625" style="18" customWidth="1"/>
    <col min="1133" max="1133" width="5.7109375" style="18" bestFit="1" customWidth="1"/>
    <col min="1134" max="1134" width="3.5703125" style="18" customWidth="1"/>
    <col min="1135" max="1166" width="2.85546875" style="18" customWidth="1"/>
    <col min="1167" max="1167" width="5.7109375" style="18" bestFit="1" customWidth="1"/>
    <col min="1168" max="1168" width="7.7109375" style="18" customWidth="1"/>
    <col min="1169" max="1169" width="7.42578125" style="18" customWidth="1"/>
    <col min="1170" max="1170" width="7.5703125" style="18" customWidth="1"/>
    <col min="1171" max="1171" width="12.42578125" style="18" customWidth="1"/>
    <col min="1172" max="1179" width="0" style="18" hidden="1" customWidth="1"/>
    <col min="1180" max="1180" width="15.42578125" style="18" customWidth="1"/>
    <col min="1181" max="1181" width="10" style="18" customWidth="1"/>
    <col min="1182" max="1277" width="9.140625" style="18"/>
    <col min="1278" max="1278" width="0" style="18" hidden="1" customWidth="1"/>
    <col min="1279" max="1279" width="4.28515625" style="18" customWidth="1"/>
    <col min="1280" max="1280" width="27.140625" style="18" customWidth="1"/>
    <col min="1281" max="1281" width="24.7109375" style="18" customWidth="1"/>
    <col min="1282" max="1283" width="5.85546875" style="18" customWidth="1"/>
    <col min="1284" max="1284" width="9" style="18" customWidth="1"/>
    <col min="1285" max="1320" width="2.85546875" style="18" customWidth="1"/>
    <col min="1321" max="1321" width="5.7109375" style="18" bestFit="1" customWidth="1"/>
    <col min="1322" max="1322" width="3.42578125" style="18" customWidth="1"/>
    <col min="1323" max="1354" width="3" style="18" customWidth="1"/>
    <col min="1355" max="1355" width="5.7109375" style="18" bestFit="1" customWidth="1"/>
    <col min="1356" max="1356" width="4.42578125" style="18" customWidth="1"/>
    <col min="1357" max="1388" width="3.28515625" style="18" customWidth="1"/>
    <col min="1389" max="1389" width="5.7109375" style="18" bestFit="1" customWidth="1"/>
    <col min="1390" max="1390" width="3.5703125" style="18" customWidth="1"/>
    <col min="1391" max="1422" width="2.85546875" style="18" customWidth="1"/>
    <col min="1423" max="1423" width="5.7109375" style="18" bestFit="1" customWidth="1"/>
    <col min="1424" max="1424" width="7.7109375" style="18" customWidth="1"/>
    <col min="1425" max="1425" width="7.42578125" style="18" customWidth="1"/>
    <col min="1426" max="1426" width="7.5703125" style="18" customWidth="1"/>
    <col min="1427" max="1427" width="12.42578125" style="18" customWidth="1"/>
    <col min="1428" max="1435" width="0" style="18" hidden="1" customWidth="1"/>
    <col min="1436" max="1436" width="15.42578125" style="18" customWidth="1"/>
    <col min="1437" max="1437" width="10" style="18" customWidth="1"/>
    <col min="1438" max="1533" width="9.140625" style="18"/>
    <col min="1534" max="1534" width="0" style="18" hidden="1" customWidth="1"/>
    <col min="1535" max="1535" width="4.28515625" style="18" customWidth="1"/>
    <col min="1536" max="1536" width="27.140625" style="18" customWidth="1"/>
    <col min="1537" max="1537" width="24.7109375" style="18" customWidth="1"/>
    <col min="1538" max="1539" width="5.85546875" style="18" customWidth="1"/>
    <col min="1540" max="1540" width="9" style="18" customWidth="1"/>
    <col min="1541" max="1576" width="2.85546875" style="18" customWidth="1"/>
    <col min="1577" max="1577" width="5.7109375" style="18" bestFit="1" customWidth="1"/>
    <col min="1578" max="1578" width="3.42578125" style="18" customWidth="1"/>
    <col min="1579" max="1610" width="3" style="18" customWidth="1"/>
    <col min="1611" max="1611" width="5.7109375" style="18" bestFit="1" customWidth="1"/>
    <col min="1612" max="1612" width="4.42578125" style="18" customWidth="1"/>
    <col min="1613" max="1644" width="3.28515625" style="18" customWidth="1"/>
    <col min="1645" max="1645" width="5.7109375" style="18" bestFit="1" customWidth="1"/>
    <col min="1646" max="1646" width="3.5703125" style="18" customWidth="1"/>
    <col min="1647" max="1678" width="2.85546875" style="18" customWidth="1"/>
    <col min="1679" max="1679" width="5.7109375" style="18" bestFit="1" customWidth="1"/>
    <col min="1680" max="1680" width="7.7109375" style="18" customWidth="1"/>
    <col min="1681" max="1681" width="7.42578125" style="18" customWidth="1"/>
    <col min="1682" max="1682" width="7.5703125" style="18" customWidth="1"/>
    <col min="1683" max="1683" width="12.42578125" style="18" customWidth="1"/>
    <col min="1684" max="1691" width="0" style="18" hidden="1" customWidth="1"/>
    <col min="1692" max="1692" width="15.42578125" style="18" customWidth="1"/>
    <col min="1693" max="1693" width="10" style="18" customWidth="1"/>
    <col min="1694" max="1789" width="9.140625" style="18"/>
    <col min="1790" max="1790" width="0" style="18" hidden="1" customWidth="1"/>
    <col min="1791" max="1791" width="4.28515625" style="18" customWidth="1"/>
    <col min="1792" max="1792" width="27.140625" style="18" customWidth="1"/>
    <col min="1793" max="1793" width="24.7109375" style="18" customWidth="1"/>
    <col min="1794" max="1795" width="5.85546875" style="18" customWidth="1"/>
    <col min="1796" max="1796" width="9" style="18" customWidth="1"/>
    <col min="1797" max="1832" width="2.85546875" style="18" customWidth="1"/>
    <col min="1833" max="1833" width="5.7109375" style="18" bestFit="1" customWidth="1"/>
    <col min="1834" max="1834" width="3.42578125" style="18" customWidth="1"/>
    <col min="1835" max="1866" width="3" style="18" customWidth="1"/>
    <col min="1867" max="1867" width="5.7109375" style="18" bestFit="1" customWidth="1"/>
    <col min="1868" max="1868" width="4.42578125" style="18" customWidth="1"/>
    <col min="1869" max="1900" width="3.28515625" style="18" customWidth="1"/>
    <col min="1901" max="1901" width="5.7109375" style="18" bestFit="1" customWidth="1"/>
    <col min="1902" max="1902" width="3.5703125" style="18" customWidth="1"/>
    <col min="1903" max="1934" width="2.85546875" style="18" customWidth="1"/>
    <col min="1935" max="1935" width="5.7109375" style="18" bestFit="1" customWidth="1"/>
    <col min="1936" max="1936" width="7.7109375" style="18" customWidth="1"/>
    <col min="1937" max="1937" width="7.42578125" style="18" customWidth="1"/>
    <col min="1938" max="1938" width="7.5703125" style="18" customWidth="1"/>
    <col min="1939" max="1939" width="12.42578125" style="18" customWidth="1"/>
    <col min="1940" max="1947" width="0" style="18" hidden="1" customWidth="1"/>
    <col min="1948" max="1948" width="15.42578125" style="18" customWidth="1"/>
    <col min="1949" max="1949" width="10" style="18" customWidth="1"/>
    <col min="1950" max="2045" width="9.140625" style="18"/>
    <col min="2046" max="2046" width="0" style="18" hidden="1" customWidth="1"/>
    <col min="2047" max="2047" width="4.28515625" style="18" customWidth="1"/>
    <col min="2048" max="2048" width="27.140625" style="18" customWidth="1"/>
    <col min="2049" max="2049" width="24.7109375" style="18" customWidth="1"/>
    <col min="2050" max="2051" width="5.85546875" style="18" customWidth="1"/>
    <col min="2052" max="2052" width="9" style="18" customWidth="1"/>
    <col min="2053" max="2088" width="2.85546875" style="18" customWidth="1"/>
    <col min="2089" max="2089" width="5.7109375" style="18" bestFit="1" customWidth="1"/>
    <col min="2090" max="2090" width="3.42578125" style="18" customWidth="1"/>
    <col min="2091" max="2122" width="3" style="18" customWidth="1"/>
    <col min="2123" max="2123" width="5.7109375" style="18" bestFit="1" customWidth="1"/>
    <col min="2124" max="2124" width="4.42578125" style="18" customWidth="1"/>
    <col min="2125" max="2156" width="3.28515625" style="18" customWidth="1"/>
    <col min="2157" max="2157" width="5.7109375" style="18" bestFit="1" customWidth="1"/>
    <col min="2158" max="2158" width="3.5703125" style="18" customWidth="1"/>
    <col min="2159" max="2190" width="2.85546875" style="18" customWidth="1"/>
    <col min="2191" max="2191" width="5.7109375" style="18" bestFit="1" customWidth="1"/>
    <col min="2192" max="2192" width="7.7109375" style="18" customWidth="1"/>
    <col min="2193" max="2193" width="7.42578125" style="18" customWidth="1"/>
    <col min="2194" max="2194" width="7.5703125" style="18" customWidth="1"/>
    <col min="2195" max="2195" width="12.42578125" style="18" customWidth="1"/>
    <col min="2196" max="2203" width="0" style="18" hidden="1" customWidth="1"/>
    <col min="2204" max="2204" width="15.42578125" style="18" customWidth="1"/>
    <col min="2205" max="2205" width="10" style="18" customWidth="1"/>
    <col min="2206" max="2301" width="9.140625" style="18"/>
    <col min="2302" max="2302" width="0" style="18" hidden="1" customWidth="1"/>
    <col min="2303" max="2303" width="4.28515625" style="18" customWidth="1"/>
    <col min="2304" max="2304" width="27.140625" style="18" customWidth="1"/>
    <col min="2305" max="2305" width="24.7109375" style="18" customWidth="1"/>
    <col min="2306" max="2307" width="5.85546875" style="18" customWidth="1"/>
    <col min="2308" max="2308" width="9" style="18" customWidth="1"/>
    <col min="2309" max="2344" width="2.85546875" style="18" customWidth="1"/>
    <col min="2345" max="2345" width="5.7109375" style="18" bestFit="1" customWidth="1"/>
    <col min="2346" max="2346" width="3.42578125" style="18" customWidth="1"/>
    <col min="2347" max="2378" width="3" style="18" customWidth="1"/>
    <col min="2379" max="2379" width="5.7109375" style="18" bestFit="1" customWidth="1"/>
    <col min="2380" max="2380" width="4.42578125" style="18" customWidth="1"/>
    <col min="2381" max="2412" width="3.28515625" style="18" customWidth="1"/>
    <col min="2413" max="2413" width="5.7109375" style="18" bestFit="1" customWidth="1"/>
    <col min="2414" max="2414" width="3.5703125" style="18" customWidth="1"/>
    <col min="2415" max="2446" width="2.85546875" style="18" customWidth="1"/>
    <col min="2447" max="2447" width="5.7109375" style="18" bestFit="1" customWidth="1"/>
    <col min="2448" max="2448" width="7.7109375" style="18" customWidth="1"/>
    <col min="2449" max="2449" width="7.42578125" style="18" customWidth="1"/>
    <col min="2450" max="2450" width="7.5703125" style="18" customWidth="1"/>
    <col min="2451" max="2451" width="12.42578125" style="18" customWidth="1"/>
    <col min="2452" max="2459" width="0" style="18" hidden="1" customWidth="1"/>
    <col min="2460" max="2460" width="15.42578125" style="18" customWidth="1"/>
    <col min="2461" max="2461" width="10" style="18" customWidth="1"/>
    <col min="2462" max="2557" width="9.140625" style="18"/>
    <col min="2558" max="2558" width="0" style="18" hidden="1" customWidth="1"/>
    <col min="2559" max="2559" width="4.28515625" style="18" customWidth="1"/>
    <col min="2560" max="2560" width="27.140625" style="18" customWidth="1"/>
    <col min="2561" max="2561" width="24.7109375" style="18" customWidth="1"/>
    <col min="2562" max="2563" width="5.85546875" style="18" customWidth="1"/>
    <col min="2564" max="2564" width="9" style="18" customWidth="1"/>
    <col min="2565" max="2600" width="2.85546875" style="18" customWidth="1"/>
    <col min="2601" max="2601" width="5.7109375" style="18" bestFit="1" customWidth="1"/>
    <col min="2602" max="2602" width="3.42578125" style="18" customWidth="1"/>
    <col min="2603" max="2634" width="3" style="18" customWidth="1"/>
    <col min="2635" max="2635" width="5.7109375" style="18" bestFit="1" customWidth="1"/>
    <col min="2636" max="2636" width="4.42578125" style="18" customWidth="1"/>
    <col min="2637" max="2668" width="3.28515625" style="18" customWidth="1"/>
    <col min="2669" max="2669" width="5.7109375" style="18" bestFit="1" customWidth="1"/>
    <col min="2670" max="2670" width="3.5703125" style="18" customWidth="1"/>
    <col min="2671" max="2702" width="2.85546875" style="18" customWidth="1"/>
    <col min="2703" max="2703" width="5.7109375" style="18" bestFit="1" customWidth="1"/>
    <col min="2704" max="2704" width="7.7109375" style="18" customWidth="1"/>
    <col min="2705" max="2705" width="7.42578125" style="18" customWidth="1"/>
    <col min="2706" max="2706" width="7.5703125" style="18" customWidth="1"/>
    <col min="2707" max="2707" width="12.42578125" style="18" customWidth="1"/>
    <col min="2708" max="2715" width="0" style="18" hidden="1" customWidth="1"/>
    <col min="2716" max="2716" width="15.42578125" style="18" customWidth="1"/>
    <col min="2717" max="2717" width="10" style="18" customWidth="1"/>
    <col min="2718" max="2813" width="9.140625" style="18"/>
    <col min="2814" max="2814" width="0" style="18" hidden="1" customWidth="1"/>
    <col min="2815" max="2815" width="4.28515625" style="18" customWidth="1"/>
    <col min="2816" max="2816" width="27.140625" style="18" customWidth="1"/>
    <col min="2817" max="2817" width="24.7109375" style="18" customWidth="1"/>
    <col min="2818" max="2819" width="5.85546875" style="18" customWidth="1"/>
    <col min="2820" max="2820" width="9" style="18" customWidth="1"/>
    <col min="2821" max="2856" width="2.85546875" style="18" customWidth="1"/>
    <col min="2857" max="2857" width="5.7109375" style="18" bestFit="1" customWidth="1"/>
    <col min="2858" max="2858" width="3.42578125" style="18" customWidth="1"/>
    <col min="2859" max="2890" width="3" style="18" customWidth="1"/>
    <col min="2891" max="2891" width="5.7109375" style="18" bestFit="1" customWidth="1"/>
    <col min="2892" max="2892" width="4.42578125" style="18" customWidth="1"/>
    <col min="2893" max="2924" width="3.28515625" style="18" customWidth="1"/>
    <col min="2925" max="2925" width="5.7109375" style="18" bestFit="1" customWidth="1"/>
    <col min="2926" max="2926" width="3.5703125" style="18" customWidth="1"/>
    <col min="2927" max="2958" width="2.85546875" style="18" customWidth="1"/>
    <col min="2959" max="2959" width="5.7109375" style="18" bestFit="1" customWidth="1"/>
    <col min="2960" max="2960" width="7.7109375" style="18" customWidth="1"/>
    <col min="2961" max="2961" width="7.42578125" style="18" customWidth="1"/>
    <col min="2962" max="2962" width="7.5703125" style="18" customWidth="1"/>
    <col min="2963" max="2963" width="12.42578125" style="18" customWidth="1"/>
    <col min="2964" max="2971" width="0" style="18" hidden="1" customWidth="1"/>
    <col min="2972" max="2972" width="15.42578125" style="18" customWidth="1"/>
    <col min="2973" max="2973" width="10" style="18" customWidth="1"/>
    <col min="2974" max="3069" width="9.140625" style="18"/>
    <col min="3070" max="3070" width="0" style="18" hidden="1" customWidth="1"/>
    <col min="3071" max="3071" width="4.28515625" style="18" customWidth="1"/>
    <col min="3072" max="3072" width="27.140625" style="18" customWidth="1"/>
    <col min="3073" max="3073" width="24.7109375" style="18" customWidth="1"/>
    <col min="3074" max="3075" width="5.85546875" style="18" customWidth="1"/>
    <col min="3076" max="3076" width="9" style="18" customWidth="1"/>
    <col min="3077" max="3112" width="2.85546875" style="18" customWidth="1"/>
    <col min="3113" max="3113" width="5.7109375" style="18" bestFit="1" customWidth="1"/>
    <col min="3114" max="3114" width="3.42578125" style="18" customWidth="1"/>
    <col min="3115" max="3146" width="3" style="18" customWidth="1"/>
    <col min="3147" max="3147" width="5.7109375" style="18" bestFit="1" customWidth="1"/>
    <col min="3148" max="3148" width="4.42578125" style="18" customWidth="1"/>
    <col min="3149" max="3180" width="3.28515625" style="18" customWidth="1"/>
    <col min="3181" max="3181" width="5.7109375" style="18" bestFit="1" customWidth="1"/>
    <col min="3182" max="3182" width="3.5703125" style="18" customWidth="1"/>
    <col min="3183" max="3214" width="2.85546875" style="18" customWidth="1"/>
    <col min="3215" max="3215" width="5.7109375" style="18" bestFit="1" customWidth="1"/>
    <col min="3216" max="3216" width="7.7109375" style="18" customWidth="1"/>
    <col min="3217" max="3217" width="7.42578125" style="18" customWidth="1"/>
    <col min="3218" max="3218" width="7.5703125" style="18" customWidth="1"/>
    <col min="3219" max="3219" width="12.42578125" style="18" customWidth="1"/>
    <col min="3220" max="3227" width="0" style="18" hidden="1" customWidth="1"/>
    <col min="3228" max="3228" width="15.42578125" style="18" customWidth="1"/>
    <col min="3229" max="3229" width="10" style="18" customWidth="1"/>
    <col min="3230" max="3325" width="9.140625" style="18"/>
    <col min="3326" max="3326" width="0" style="18" hidden="1" customWidth="1"/>
    <col min="3327" max="3327" width="4.28515625" style="18" customWidth="1"/>
    <col min="3328" max="3328" width="27.140625" style="18" customWidth="1"/>
    <col min="3329" max="3329" width="24.7109375" style="18" customWidth="1"/>
    <col min="3330" max="3331" width="5.85546875" style="18" customWidth="1"/>
    <col min="3332" max="3332" width="9" style="18" customWidth="1"/>
    <col min="3333" max="3368" width="2.85546875" style="18" customWidth="1"/>
    <col min="3369" max="3369" width="5.7109375" style="18" bestFit="1" customWidth="1"/>
    <col min="3370" max="3370" width="3.42578125" style="18" customWidth="1"/>
    <col min="3371" max="3402" width="3" style="18" customWidth="1"/>
    <col min="3403" max="3403" width="5.7109375" style="18" bestFit="1" customWidth="1"/>
    <col min="3404" max="3404" width="4.42578125" style="18" customWidth="1"/>
    <col min="3405" max="3436" width="3.28515625" style="18" customWidth="1"/>
    <col min="3437" max="3437" width="5.7109375" style="18" bestFit="1" customWidth="1"/>
    <col min="3438" max="3438" width="3.5703125" style="18" customWidth="1"/>
    <col min="3439" max="3470" width="2.85546875" style="18" customWidth="1"/>
    <col min="3471" max="3471" width="5.7109375" style="18" bestFit="1" customWidth="1"/>
    <col min="3472" max="3472" width="7.7109375" style="18" customWidth="1"/>
    <col min="3473" max="3473" width="7.42578125" style="18" customWidth="1"/>
    <col min="3474" max="3474" width="7.5703125" style="18" customWidth="1"/>
    <col min="3475" max="3475" width="12.42578125" style="18" customWidth="1"/>
    <col min="3476" max="3483" width="0" style="18" hidden="1" customWidth="1"/>
    <col min="3484" max="3484" width="15.42578125" style="18" customWidth="1"/>
    <col min="3485" max="3485" width="10" style="18" customWidth="1"/>
    <col min="3486" max="3581" width="9.140625" style="18"/>
    <col min="3582" max="3582" width="0" style="18" hidden="1" customWidth="1"/>
    <col min="3583" max="3583" width="4.28515625" style="18" customWidth="1"/>
    <col min="3584" max="3584" width="27.140625" style="18" customWidth="1"/>
    <col min="3585" max="3585" width="24.7109375" style="18" customWidth="1"/>
    <col min="3586" max="3587" width="5.85546875" style="18" customWidth="1"/>
    <col min="3588" max="3588" width="9" style="18" customWidth="1"/>
    <col min="3589" max="3624" width="2.85546875" style="18" customWidth="1"/>
    <col min="3625" max="3625" width="5.7109375" style="18" bestFit="1" customWidth="1"/>
    <col min="3626" max="3626" width="3.42578125" style="18" customWidth="1"/>
    <col min="3627" max="3658" width="3" style="18" customWidth="1"/>
    <col min="3659" max="3659" width="5.7109375" style="18" bestFit="1" customWidth="1"/>
    <col min="3660" max="3660" width="4.42578125" style="18" customWidth="1"/>
    <col min="3661" max="3692" width="3.28515625" style="18" customWidth="1"/>
    <col min="3693" max="3693" width="5.7109375" style="18" bestFit="1" customWidth="1"/>
    <col min="3694" max="3694" width="3.5703125" style="18" customWidth="1"/>
    <col min="3695" max="3726" width="2.85546875" style="18" customWidth="1"/>
    <col min="3727" max="3727" width="5.7109375" style="18" bestFit="1" customWidth="1"/>
    <col min="3728" max="3728" width="7.7109375" style="18" customWidth="1"/>
    <col min="3729" max="3729" width="7.42578125" style="18" customWidth="1"/>
    <col min="3730" max="3730" width="7.5703125" style="18" customWidth="1"/>
    <col min="3731" max="3731" width="12.42578125" style="18" customWidth="1"/>
    <col min="3732" max="3739" width="0" style="18" hidden="1" customWidth="1"/>
    <col min="3740" max="3740" width="15.42578125" style="18" customWidth="1"/>
    <col min="3741" max="3741" width="10" style="18" customWidth="1"/>
    <col min="3742" max="3837" width="9.140625" style="18"/>
    <col min="3838" max="3838" width="0" style="18" hidden="1" customWidth="1"/>
    <col min="3839" max="3839" width="4.28515625" style="18" customWidth="1"/>
    <col min="3840" max="3840" width="27.140625" style="18" customWidth="1"/>
    <col min="3841" max="3841" width="24.7109375" style="18" customWidth="1"/>
    <col min="3842" max="3843" width="5.85546875" style="18" customWidth="1"/>
    <col min="3844" max="3844" width="9" style="18" customWidth="1"/>
    <col min="3845" max="3880" width="2.85546875" style="18" customWidth="1"/>
    <col min="3881" max="3881" width="5.7109375" style="18" bestFit="1" customWidth="1"/>
    <col min="3882" max="3882" width="3.42578125" style="18" customWidth="1"/>
    <col min="3883" max="3914" width="3" style="18" customWidth="1"/>
    <col min="3915" max="3915" width="5.7109375" style="18" bestFit="1" customWidth="1"/>
    <col min="3916" max="3916" width="4.42578125" style="18" customWidth="1"/>
    <col min="3917" max="3948" width="3.28515625" style="18" customWidth="1"/>
    <col min="3949" max="3949" width="5.7109375" style="18" bestFit="1" customWidth="1"/>
    <col min="3950" max="3950" width="3.5703125" style="18" customWidth="1"/>
    <col min="3951" max="3982" width="2.85546875" style="18" customWidth="1"/>
    <col min="3983" max="3983" width="5.7109375" style="18" bestFit="1" customWidth="1"/>
    <col min="3984" max="3984" width="7.7109375" style="18" customWidth="1"/>
    <col min="3985" max="3985" width="7.42578125" style="18" customWidth="1"/>
    <col min="3986" max="3986" width="7.5703125" style="18" customWidth="1"/>
    <col min="3987" max="3987" width="12.42578125" style="18" customWidth="1"/>
    <col min="3988" max="3995" width="0" style="18" hidden="1" customWidth="1"/>
    <col min="3996" max="3996" width="15.42578125" style="18" customWidth="1"/>
    <col min="3997" max="3997" width="10" style="18" customWidth="1"/>
    <col min="3998" max="4093" width="9.140625" style="18"/>
    <col min="4094" max="4094" width="0" style="18" hidden="1" customWidth="1"/>
    <col min="4095" max="4095" width="4.28515625" style="18" customWidth="1"/>
    <col min="4096" max="4096" width="27.140625" style="18" customWidth="1"/>
    <col min="4097" max="4097" width="24.7109375" style="18" customWidth="1"/>
    <col min="4098" max="4099" width="5.85546875" style="18" customWidth="1"/>
    <col min="4100" max="4100" width="9" style="18" customWidth="1"/>
    <col min="4101" max="4136" width="2.85546875" style="18" customWidth="1"/>
    <col min="4137" max="4137" width="5.7109375" style="18" bestFit="1" customWidth="1"/>
    <col min="4138" max="4138" width="3.42578125" style="18" customWidth="1"/>
    <col min="4139" max="4170" width="3" style="18" customWidth="1"/>
    <col min="4171" max="4171" width="5.7109375" style="18" bestFit="1" customWidth="1"/>
    <col min="4172" max="4172" width="4.42578125" style="18" customWidth="1"/>
    <col min="4173" max="4204" width="3.28515625" style="18" customWidth="1"/>
    <col min="4205" max="4205" width="5.7109375" style="18" bestFit="1" customWidth="1"/>
    <col min="4206" max="4206" width="3.5703125" style="18" customWidth="1"/>
    <col min="4207" max="4238" width="2.85546875" style="18" customWidth="1"/>
    <col min="4239" max="4239" width="5.7109375" style="18" bestFit="1" customWidth="1"/>
    <col min="4240" max="4240" width="7.7109375" style="18" customWidth="1"/>
    <col min="4241" max="4241" width="7.42578125" style="18" customWidth="1"/>
    <col min="4242" max="4242" width="7.5703125" style="18" customWidth="1"/>
    <col min="4243" max="4243" width="12.42578125" style="18" customWidth="1"/>
    <col min="4244" max="4251" width="0" style="18" hidden="1" customWidth="1"/>
    <col min="4252" max="4252" width="15.42578125" style="18" customWidth="1"/>
    <col min="4253" max="4253" width="10" style="18" customWidth="1"/>
    <col min="4254" max="4349" width="9.140625" style="18"/>
    <col min="4350" max="4350" width="0" style="18" hidden="1" customWidth="1"/>
    <col min="4351" max="4351" width="4.28515625" style="18" customWidth="1"/>
    <col min="4352" max="4352" width="27.140625" style="18" customWidth="1"/>
    <col min="4353" max="4353" width="24.7109375" style="18" customWidth="1"/>
    <col min="4354" max="4355" width="5.85546875" style="18" customWidth="1"/>
    <col min="4356" max="4356" width="9" style="18" customWidth="1"/>
    <col min="4357" max="4392" width="2.85546875" style="18" customWidth="1"/>
    <col min="4393" max="4393" width="5.7109375" style="18" bestFit="1" customWidth="1"/>
    <col min="4394" max="4394" width="3.42578125" style="18" customWidth="1"/>
    <col min="4395" max="4426" width="3" style="18" customWidth="1"/>
    <col min="4427" max="4427" width="5.7109375" style="18" bestFit="1" customWidth="1"/>
    <col min="4428" max="4428" width="4.42578125" style="18" customWidth="1"/>
    <col min="4429" max="4460" width="3.28515625" style="18" customWidth="1"/>
    <col min="4461" max="4461" width="5.7109375" style="18" bestFit="1" customWidth="1"/>
    <col min="4462" max="4462" width="3.5703125" style="18" customWidth="1"/>
    <col min="4463" max="4494" width="2.85546875" style="18" customWidth="1"/>
    <col min="4495" max="4495" width="5.7109375" style="18" bestFit="1" customWidth="1"/>
    <col min="4496" max="4496" width="7.7109375" style="18" customWidth="1"/>
    <col min="4497" max="4497" width="7.42578125" style="18" customWidth="1"/>
    <col min="4498" max="4498" width="7.5703125" style="18" customWidth="1"/>
    <col min="4499" max="4499" width="12.42578125" style="18" customWidth="1"/>
    <col min="4500" max="4507" width="0" style="18" hidden="1" customWidth="1"/>
    <col min="4508" max="4508" width="15.42578125" style="18" customWidth="1"/>
    <col min="4509" max="4509" width="10" style="18" customWidth="1"/>
    <col min="4510" max="4605" width="9.140625" style="18"/>
    <col min="4606" max="4606" width="0" style="18" hidden="1" customWidth="1"/>
    <col min="4607" max="4607" width="4.28515625" style="18" customWidth="1"/>
    <col min="4608" max="4608" width="27.140625" style="18" customWidth="1"/>
    <col min="4609" max="4609" width="24.7109375" style="18" customWidth="1"/>
    <col min="4610" max="4611" width="5.85546875" style="18" customWidth="1"/>
    <col min="4612" max="4612" width="9" style="18" customWidth="1"/>
    <col min="4613" max="4648" width="2.85546875" style="18" customWidth="1"/>
    <col min="4649" max="4649" width="5.7109375" style="18" bestFit="1" customWidth="1"/>
    <col min="4650" max="4650" width="3.42578125" style="18" customWidth="1"/>
    <col min="4651" max="4682" width="3" style="18" customWidth="1"/>
    <col min="4683" max="4683" width="5.7109375" style="18" bestFit="1" customWidth="1"/>
    <col min="4684" max="4684" width="4.42578125" style="18" customWidth="1"/>
    <col min="4685" max="4716" width="3.28515625" style="18" customWidth="1"/>
    <col min="4717" max="4717" width="5.7109375" style="18" bestFit="1" customWidth="1"/>
    <col min="4718" max="4718" width="3.5703125" style="18" customWidth="1"/>
    <col min="4719" max="4750" width="2.85546875" style="18" customWidth="1"/>
    <col min="4751" max="4751" width="5.7109375" style="18" bestFit="1" customWidth="1"/>
    <col min="4752" max="4752" width="7.7109375" style="18" customWidth="1"/>
    <col min="4753" max="4753" width="7.42578125" style="18" customWidth="1"/>
    <col min="4754" max="4754" width="7.5703125" style="18" customWidth="1"/>
    <col min="4755" max="4755" width="12.42578125" style="18" customWidth="1"/>
    <col min="4756" max="4763" width="0" style="18" hidden="1" customWidth="1"/>
    <col min="4764" max="4764" width="15.42578125" style="18" customWidth="1"/>
    <col min="4765" max="4765" width="10" style="18" customWidth="1"/>
    <col min="4766" max="4861" width="9.140625" style="18"/>
    <col min="4862" max="4862" width="0" style="18" hidden="1" customWidth="1"/>
    <col min="4863" max="4863" width="4.28515625" style="18" customWidth="1"/>
    <col min="4864" max="4864" width="27.140625" style="18" customWidth="1"/>
    <col min="4865" max="4865" width="24.7109375" style="18" customWidth="1"/>
    <col min="4866" max="4867" width="5.85546875" style="18" customWidth="1"/>
    <col min="4868" max="4868" width="9" style="18" customWidth="1"/>
    <col min="4869" max="4904" width="2.85546875" style="18" customWidth="1"/>
    <col min="4905" max="4905" width="5.7109375" style="18" bestFit="1" customWidth="1"/>
    <col min="4906" max="4906" width="3.42578125" style="18" customWidth="1"/>
    <col min="4907" max="4938" width="3" style="18" customWidth="1"/>
    <col min="4939" max="4939" width="5.7109375" style="18" bestFit="1" customWidth="1"/>
    <col min="4940" max="4940" width="4.42578125" style="18" customWidth="1"/>
    <col min="4941" max="4972" width="3.28515625" style="18" customWidth="1"/>
    <col min="4973" max="4973" width="5.7109375" style="18" bestFit="1" customWidth="1"/>
    <col min="4974" max="4974" width="3.5703125" style="18" customWidth="1"/>
    <col min="4975" max="5006" width="2.85546875" style="18" customWidth="1"/>
    <col min="5007" max="5007" width="5.7109375" style="18" bestFit="1" customWidth="1"/>
    <col min="5008" max="5008" width="7.7109375" style="18" customWidth="1"/>
    <col min="5009" max="5009" width="7.42578125" style="18" customWidth="1"/>
    <col min="5010" max="5010" width="7.5703125" style="18" customWidth="1"/>
    <col min="5011" max="5011" width="12.42578125" style="18" customWidth="1"/>
    <col min="5012" max="5019" width="0" style="18" hidden="1" customWidth="1"/>
    <col min="5020" max="5020" width="15.42578125" style="18" customWidth="1"/>
    <col min="5021" max="5021" width="10" style="18" customWidth="1"/>
    <col min="5022" max="5117" width="9.140625" style="18"/>
    <col min="5118" max="5118" width="0" style="18" hidden="1" customWidth="1"/>
    <col min="5119" max="5119" width="4.28515625" style="18" customWidth="1"/>
    <col min="5120" max="5120" width="27.140625" style="18" customWidth="1"/>
    <col min="5121" max="5121" width="24.7109375" style="18" customWidth="1"/>
    <col min="5122" max="5123" width="5.85546875" style="18" customWidth="1"/>
    <col min="5124" max="5124" width="9" style="18" customWidth="1"/>
    <col min="5125" max="5160" width="2.85546875" style="18" customWidth="1"/>
    <col min="5161" max="5161" width="5.7109375" style="18" bestFit="1" customWidth="1"/>
    <col min="5162" max="5162" width="3.42578125" style="18" customWidth="1"/>
    <col min="5163" max="5194" width="3" style="18" customWidth="1"/>
    <col min="5195" max="5195" width="5.7109375" style="18" bestFit="1" customWidth="1"/>
    <col min="5196" max="5196" width="4.42578125" style="18" customWidth="1"/>
    <col min="5197" max="5228" width="3.28515625" style="18" customWidth="1"/>
    <col min="5229" max="5229" width="5.7109375" style="18" bestFit="1" customWidth="1"/>
    <col min="5230" max="5230" width="3.5703125" style="18" customWidth="1"/>
    <col min="5231" max="5262" width="2.85546875" style="18" customWidth="1"/>
    <col min="5263" max="5263" width="5.7109375" style="18" bestFit="1" customWidth="1"/>
    <col min="5264" max="5264" width="7.7109375" style="18" customWidth="1"/>
    <col min="5265" max="5265" width="7.42578125" style="18" customWidth="1"/>
    <col min="5266" max="5266" width="7.5703125" style="18" customWidth="1"/>
    <col min="5267" max="5267" width="12.42578125" style="18" customWidth="1"/>
    <col min="5268" max="5275" width="0" style="18" hidden="1" customWidth="1"/>
    <col min="5276" max="5276" width="15.42578125" style="18" customWidth="1"/>
    <col min="5277" max="5277" width="10" style="18" customWidth="1"/>
    <col min="5278" max="5373" width="9.140625" style="18"/>
    <col min="5374" max="5374" width="0" style="18" hidden="1" customWidth="1"/>
    <col min="5375" max="5375" width="4.28515625" style="18" customWidth="1"/>
    <col min="5376" max="5376" width="27.140625" style="18" customWidth="1"/>
    <col min="5377" max="5377" width="24.7109375" style="18" customWidth="1"/>
    <col min="5378" max="5379" width="5.85546875" style="18" customWidth="1"/>
    <col min="5380" max="5380" width="9" style="18" customWidth="1"/>
    <col min="5381" max="5416" width="2.85546875" style="18" customWidth="1"/>
    <col min="5417" max="5417" width="5.7109375" style="18" bestFit="1" customWidth="1"/>
    <col min="5418" max="5418" width="3.42578125" style="18" customWidth="1"/>
    <col min="5419" max="5450" width="3" style="18" customWidth="1"/>
    <col min="5451" max="5451" width="5.7109375" style="18" bestFit="1" customWidth="1"/>
    <col min="5452" max="5452" width="4.42578125" style="18" customWidth="1"/>
    <col min="5453" max="5484" width="3.28515625" style="18" customWidth="1"/>
    <col min="5485" max="5485" width="5.7109375" style="18" bestFit="1" customWidth="1"/>
    <col min="5486" max="5486" width="3.5703125" style="18" customWidth="1"/>
    <col min="5487" max="5518" width="2.85546875" style="18" customWidth="1"/>
    <col min="5519" max="5519" width="5.7109375" style="18" bestFit="1" customWidth="1"/>
    <col min="5520" max="5520" width="7.7109375" style="18" customWidth="1"/>
    <col min="5521" max="5521" width="7.42578125" style="18" customWidth="1"/>
    <col min="5522" max="5522" width="7.5703125" style="18" customWidth="1"/>
    <col min="5523" max="5523" width="12.42578125" style="18" customWidth="1"/>
    <col min="5524" max="5531" width="0" style="18" hidden="1" customWidth="1"/>
    <col min="5532" max="5532" width="15.42578125" style="18" customWidth="1"/>
    <col min="5533" max="5533" width="10" style="18" customWidth="1"/>
    <col min="5534" max="5629" width="9.140625" style="18"/>
    <col min="5630" max="5630" width="0" style="18" hidden="1" customWidth="1"/>
    <col min="5631" max="5631" width="4.28515625" style="18" customWidth="1"/>
    <col min="5632" max="5632" width="27.140625" style="18" customWidth="1"/>
    <col min="5633" max="5633" width="24.7109375" style="18" customWidth="1"/>
    <col min="5634" max="5635" width="5.85546875" style="18" customWidth="1"/>
    <col min="5636" max="5636" width="9" style="18" customWidth="1"/>
    <col min="5637" max="5672" width="2.85546875" style="18" customWidth="1"/>
    <col min="5673" max="5673" width="5.7109375" style="18" bestFit="1" customWidth="1"/>
    <col min="5674" max="5674" width="3.42578125" style="18" customWidth="1"/>
    <col min="5675" max="5706" width="3" style="18" customWidth="1"/>
    <col min="5707" max="5707" width="5.7109375" style="18" bestFit="1" customWidth="1"/>
    <col min="5708" max="5708" width="4.42578125" style="18" customWidth="1"/>
    <col min="5709" max="5740" width="3.28515625" style="18" customWidth="1"/>
    <col min="5741" max="5741" width="5.7109375" style="18" bestFit="1" customWidth="1"/>
    <col min="5742" max="5742" width="3.5703125" style="18" customWidth="1"/>
    <col min="5743" max="5774" width="2.85546875" style="18" customWidth="1"/>
    <col min="5775" max="5775" width="5.7109375" style="18" bestFit="1" customWidth="1"/>
    <col min="5776" max="5776" width="7.7109375" style="18" customWidth="1"/>
    <col min="5777" max="5777" width="7.42578125" style="18" customWidth="1"/>
    <col min="5778" max="5778" width="7.5703125" style="18" customWidth="1"/>
    <col min="5779" max="5779" width="12.42578125" style="18" customWidth="1"/>
    <col min="5780" max="5787" width="0" style="18" hidden="1" customWidth="1"/>
    <col min="5788" max="5788" width="15.42578125" style="18" customWidth="1"/>
    <col min="5789" max="5789" width="10" style="18" customWidth="1"/>
    <col min="5790" max="5885" width="9.140625" style="18"/>
    <col min="5886" max="5886" width="0" style="18" hidden="1" customWidth="1"/>
    <col min="5887" max="5887" width="4.28515625" style="18" customWidth="1"/>
    <col min="5888" max="5888" width="27.140625" style="18" customWidth="1"/>
    <col min="5889" max="5889" width="24.7109375" style="18" customWidth="1"/>
    <col min="5890" max="5891" width="5.85546875" style="18" customWidth="1"/>
    <col min="5892" max="5892" width="9" style="18" customWidth="1"/>
    <col min="5893" max="5928" width="2.85546875" style="18" customWidth="1"/>
    <col min="5929" max="5929" width="5.7109375" style="18" bestFit="1" customWidth="1"/>
    <col min="5930" max="5930" width="3.42578125" style="18" customWidth="1"/>
    <col min="5931" max="5962" width="3" style="18" customWidth="1"/>
    <col min="5963" max="5963" width="5.7109375" style="18" bestFit="1" customWidth="1"/>
    <col min="5964" max="5964" width="4.42578125" style="18" customWidth="1"/>
    <col min="5965" max="5996" width="3.28515625" style="18" customWidth="1"/>
    <col min="5997" max="5997" width="5.7109375" style="18" bestFit="1" customWidth="1"/>
    <col min="5998" max="5998" width="3.5703125" style="18" customWidth="1"/>
    <col min="5999" max="6030" width="2.85546875" style="18" customWidth="1"/>
    <col min="6031" max="6031" width="5.7109375" style="18" bestFit="1" customWidth="1"/>
    <col min="6032" max="6032" width="7.7109375" style="18" customWidth="1"/>
    <col min="6033" max="6033" width="7.42578125" style="18" customWidth="1"/>
    <col min="6034" max="6034" width="7.5703125" style="18" customWidth="1"/>
    <col min="6035" max="6035" width="12.42578125" style="18" customWidth="1"/>
    <col min="6036" max="6043" width="0" style="18" hidden="1" customWidth="1"/>
    <col min="6044" max="6044" width="15.42578125" style="18" customWidth="1"/>
    <col min="6045" max="6045" width="10" style="18" customWidth="1"/>
    <col min="6046" max="6141" width="9.140625" style="18"/>
    <col min="6142" max="6142" width="0" style="18" hidden="1" customWidth="1"/>
    <col min="6143" max="6143" width="4.28515625" style="18" customWidth="1"/>
    <col min="6144" max="6144" width="27.140625" style="18" customWidth="1"/>
    <col min="6145" max="6145" width="24.7109375" style="18" customWidth="1"/>
    <col min="6146" max="6147" width="5.85546875" style="18" customWidth="1"/>
    <col min="6148" max="6148" width="9" style="18" customWidth="1"/>
    <col min="6149" max="6184" width="2.85546875" style="18" customWidth="1"/>
    <col min="6185" max="6185" width="5.7109375" style="18" bestFit="1" customWidth="1"/>
    <col min="6186" max="6186" width="3.42578125" style="18" customWidth="1"/>
    <col min="6187" max="6218" width="3" style="18" customWidth="1"/>
    <col min="6219" max="6219" width="5.7109375" style="18" bestFit="1" customWidth="1"/>
    <col min="6220" max="6220" width="4.42578125" style="18" customWidth="1"/>
    <col min="6221" max="6252" width="3.28515625" style="18" customWidth="1"/>
    <col min="6253" max="6253" width="5.7109375" style="18" bestFit="1" customWidth="1"/>
    <col min="6254" max="6254" width="3.5703125" style="18" customWidth="1"/>
    <col min="6255" max="6286" width="2.85546875" style="18" customWidth="1"/>
    <col min="6287" max="6287" width="5.7109375" style="18" bestFit="1" customWidth="1"/>
    <col min="6288" max="6288" width="7.7109375" style="18" customWidth="1"/>
    <col min="6289" max="6289" width="7.42578125" style="18" customWidth="1"/>
    <col min="6290" max="6290" width="7.5703125" style="18" customWidth="1"/>
    <col min="6291" max="6291" width="12.42578125" style="18" customWidth="1"/>
    <col min="6292" max="6299" width="0" style="18" hidden="1" customWidth="1"/>
    <col min="6300" max="6300" width="15.42578125" style="18" customWidth="1"/>
    <col min="6301" max="6301" width="10" style="18" customWidth="1"/>
    <col min="6302" max="6397" width="9.140625" style="18"/>
    <col min="6398" max="6398" width="0" style="18" hidden="1" customWidth="1"/>
    <col min="6399" max="6399" width="4.28515625" style="18" customWidth="1"/>
    <col min="6400" max="6400" width="27.140625" style="18" customWidth="1"/>
    <col min="6401" max="6401" width="24.7109375" style="18" customWidth="1"/>
    <col min="6402" max="6403" width="5.85546875" style="18" customWidth="1"/>
    <col min="6404" max="6404" width="9" style="18" customWidth="1"/>
    <col min="6405" max="6440" width="2.85546875" style="18" customWidth="1"/>
    <col min="6441" max="6441" width="5.7109375" style="18" bestFit="1" customWidth="1"/>
    <col min="6442" max="6442" width="3.42578125" style="18" customWidth="1"/>
    <col min="6443" max="6474" width="3" style="18" customWidth="1"/>
    <col min="6475" max="6475" width="5.7109375" style="18" bestFit="1" customWidth="1"/>
    <col min="6476" max="6476" width="4.42578125" style="18" customWidth="1"/>
    <col min="6477" max="6508" width="3.28515625" style="18" customWidth="1"/>
    <col min="6509" max="6509" width="5.7109375" style="18" bestFit="1" customWidth="1"/>
    <col min="6510" max="6510" width="3.5703125" style="18" customWidth="1"/>
    <col min="6511" max="6542" width="2.85546875" style="18" customWidth="1"/>
    <col min="6543" max="6543" width="5.7109375" style="18" bestFit="1" customWidth="1"/>
    <col min="6544" max="6544" width="7.7109375" style="18" customWidth="1"/>
    <col min="6545" max="6545" width="7.42578125" style="18" customWidth="1"/>
    <col min="6546" max="6546" width="7.5703125" style="18" customWidth="1"/>
    <col min="6547" max="6547" width="12.42578125" style="18" customWidth="1"/>
    <col min="6548" max="6555" width="0" style="18" hidden="1" customWidth="1"/>
    <col min="6556" max="6556" width="15.42578125" style="18" customWidth="1"/>
    <col min="6557" max="6557" width="10" style="18" customWidth="1"/>
    <col min="6558" max="6653" width="9.140625" style="18"/>
    <col min="6654" max="6654" width="0" style="18" hidden="1" customWidth="1"/>
    <col min="6655" max="6655" width="4.28515625" style="18" customWidth="1"/>
    <col min="6656" max="6656" width="27.140625" style="18" customWidth="1"/>
    <col min="6657" max="6657" width="24.7109375" style="18" customWidth="1"/>
    <col min="6658" max="6659" width="5.85546875" style="18" customWidth="1"/>
    <col min="6660" max="6660" width="9" style="18" customWidth="1"/>
    <col min="6661" max="6696" width="2.85546875" style="18" customWidth="1"/>
    <col min="6697" max="6697" width="5.7109375" style="18" bestFit="1" customWidth="1"/>
    <col min="6698" max="6698" width="3.42578125" style="18" customWidth="1"/>
    <col min="6699" max="6730" width="3" style="18" customWidth="1"/>
    <col min="6731" max="6731" width="5.7109375" style="18" bestFit="1" customWidth="1"/>
    <col min="6732" max="6732" width="4.42578125" style="18" customWidth="1"/>
    <col min="6733" max="6764" width="3.28515625" style="18" customWidth="1"/>
    <col min="6765" max="6765" width="5.7109375" style="18" bestFit="1" customWidth="1"/>
    <col min="6766" max="6766" width="3.5703125" style="18" customWidth="1"/>
    <col min="6767" max="6798" width="2.85546875" style="18" customWidth="1"/>
    <col min="6799" max="6799" width="5.7109375" style="18" bestFit="1" customWidth="1"/>
    <col min="6800" max="6800" width="7.7109375" style="18" customWidth="1"/>
    <col min="6801" max="6801" width="7.42578125" style="18" customWidth="1"/>
    <col min="6802" max="6802" width="7.5703125" style="18" customWidth="1"/>
    <col min="6803" max="6803" width="12.42578125" style="18" customWidth="1"/>
    <col min="6804" max="6811" width="0" style="18" hidden="1" customWidth="1"/>
    <col min="6812" max="6812" width="15.42578125" style="18" customWidth="1"/>
    <col min="6813" max="6813" width="10" style="18" customWidth="1"/>
    <col min="6814" max="6909" width="9.140625" style="18"/>
    <col min="6910" max="6910" width="0" style="18" hidden="1" customWidth="1"/>
    <col min="6911" max="6911" width="4.28515625" style="18" customWidth="1"/>
    <col min="6912" max="6912" width="27.140625" style="18" customWidth="1"/>
    <col min="6913" max="6913" width="24.7109375" style="18" customWidth="1"/>
    <col min="6914" max="6915" width="5.85546875" style="18" customWidth="1"/>
    <col min="6916" max="6916" width="9" style="18" customWidth="1"/>
    <col min="6917" max="6952" width="2.85546875" style="18" customWidth="1"/>
    <col min="6953" max="6953" width="5.7109375" style="18" bestFit="1" customWidth="1"/>
    <col min="6954" max="6954" width="3.42578125" style="18" customWidth="1"/>
    <col min="6955" max="6986" width="3" style="18" customWidth="1"/>
    <col min="6987" max="6987" width="5.7109375" style="18" bestFit="1" customWidth="1"/>
    <col min="6988" max="6988" width="4.42578125" style="18" customWidth="1"/>
    <col min="6989" max="7020" width="3.28515625" style="18" customWidth="1"/>
    <col min="7021" max="7021" width="5.7109375" style="18" bestFit="1" customWidth="1"/>
    <col min="7022" max="7022" width="3.5703125" style="18" customWidth="1"/>
    <col min="7023" max="7054" width="2.85546875" style="18" customWidth="1"/>
    <col min="7055" max="7055" width="5.7109375" style="18" bestFit="1" customWidth="1"/>
    <col min="7056" max="7056" width="7.7109375" style="18" customWidth="1"/>
    <col min="7057" max="7057" width="7.42578125" style="18" customWidth="1"/>
    <col min="7058" max="7058" width="7.5703125" style="18" customWidth="1"/>
    <col min="7059" max="7059" width="12.42578125" style="18" customWidth="1"/>
    <col min="7060" max="7067" width="0" style="18" hidden="1" customWidth="1"/>
    <col min="7068" max="7068" width="15.42578125" style="18" customWidth="1"/>
    <col min="7069" max="7069" width="10" style="18" customWidth="1"/>
    <col min="7070" max="7165" width="9.140625" style="18"/>
    <col min="7166" max="7166" width="0" style="18" hidden="1" customWidth="1"/>
    <col min="7167" max="7167" width="4.28515625" style="18" customWidth="1"/>
    <col min="7168" max="7168" width="27.140625" style="18" customWidth="1"/>
    <col min="7169" max="7169" width="24.7109375" style="18" customWidth="1"/>
    <col min="7170" max="7171" width="5.85546875" style="18" customWidth="1"/>
    <col min="7172" max="7172" width="9" style="18" customWidth="1"/>
    <col min="7173" max="7208" width="2.85546875" style="18" customWidth="1"/>
    <col min="7209" max="7209" width="5.7109375" style="18" bestFit="1" customWidth="1"/>
    <col min="7210" max="7210" width="3.42578125" style="18" customWidth="1"/>
    <col min="7211" max="7242" width="3" style="18" customWidth="1"/>
    <col min="7243" max="7243" width="5.7109375" style="18" bestFit="1" customWidth="1"/>
    <col min="7244" max="7244" width="4.42578125" style="18" customWidth="1"/>
    <col min="7245" max="7276" width="3.28515625" style="18" customWidth="1"/>
    <col min="7277" max="7277" width="5.7109375" style="18" bestFit="1" customWidth="1"/>
    <col min="7278" max="7278" width="3.5703125" style="18" customWidth="1"/>
    <col min="7279" max="7310" width="2.85546875" style="18" customWidth="1"/>
    <col min="7311" max="7311" width="5.7109375" style="18" bestFit="1" customWidth="1"/>
    <col min="7312" max="7312" width="7.7109375" style="18" customWidth="1"/>
    <col min="7313" max="7313" width="7.42578125" style="18" customWidth="1"/>
    <col min="7314" max="7314" width="7.5703125" style="18" customWidth="1"/>
    <col min="7315" max="7315" width="12.42578125" style="18" customWidth="1"/>
    <col min="7316" max="7323" width="0" style="18" hidden="1" customWidth="1"/>
    <col min="7324" max="7324" width="15.42578125" style="18" customWidth="1"/>
    <col min="7325" max="7325" width="10" style="18" customWidth="1"/>
    <col min="7326" max="7421" width="9.140625" style="18"/>
    <col min="7422" max="7422" width="0" style="18" hidden="1" customWidth="1"/>
    <col min="7423" max="7423" width="4.28515625" style="18" customWidth="1"/>
    <col min="7424" max="7424" width="27.140625" style="18" customWidth="1"/>
    <col min="7425" max="7425" width="24.7109375" style="18" customWidth="1"/>
    <col min="7426" max="7427" width="5.85546875" style="18" customWidth="1"/>
    <col min="7428" max="7428" width="9" style="18" customWidth="1"/>
    <col min="7429" max="7464" width="2.85546875" style="18" customWidth="1"/>
    <col min="7465" max="7465" width="5.7109375" style="18" bestFit="1" customWidth="1"/>
    <col min="7466" max="7466" width="3.42578125" style="18" customWidth="1"/>
    <col min="7467" max="7498" width="3" style="18" customWidth="1"/>
    <col min="7499" max="7499" width="5.7109375" style="18" bestFit="1" customWidth="1"/>
    <col min="7500" max="7500" width="4.42578125" style="18" customWidth="1"/>
    <col min="7501" max="7532" width="3.28515625" style="18" customWidth="1"/>
    <col min="7533" max="7533" width="5.7109375" style="18" bestFit="1" customWidth="1"/>
    <col min="7534" max="7534" width="3.5703125" style="18" customWidth="1"/>
    <col min="7535" max="7566" width="2.85546875" style="18" customWidth="1"/>
    <col min="7567" max="7567" width="5.7109375" style="18" bestFit="1" customWidth="1"/>
    <col min="7568" max="7568" width="7.7109375" style="18" customWidth="1"/>
    <col min="7569" max="7569" width="7.42578125" style="18" customWidth="1"/>
    <col min="7570" max="7570" width="7.5703125" style="18" customWidth="1"/>
    <col min="7571" max="7571" width="12.42578125" style="18" customWidth="1"/>
    <col min="7572" max="7579" width="0" style="18" hidden="1" customWidth="1"/>
    <col min="7580" max="7580" width="15.42578125" style="18" customWidth="1"/>
    <col min="7581" max="7581" width="10" style="18" customWidth="1"/>
    <col min="7582" max="7677" width="9.140625" style="18"/>
    <col min="7678" max="7678" width="0" style="18" hidden="1" customWidth="1"/>
    <col min="7679" max="7679" width="4.28515625" style="18" customWidth="1"/>
    <col min="7680" max="7680" width="27.140625" style="18" customWidth="1"/>
    <col min="7681" max="7681" width="24.7109375" style="18" customWidth="1"/>
    <col min="7682" max="7683" width="5.85546875" style="18" customWidth="1"/>
    <col min="7684" max="7684" width="9" style="18" customWidth="1"/>
    <col min="7685" max="7720" width="2.85546875" style="18" customWidth="1"/>
    <col min="7721" max="7721" width="5.7109375" style="18" bestFit="1" customWidth="1"/>
    <col min="7722" max="7722" width="3.42578125" style="18" customWidth="1"/>
    <col min="7723" max="7754" width="3" style="18" customWidth="1"/>
    <col min="7755" max="7755" width="5.7109375" style="18" bestFit="1" customWidth="1"/>
    <col min="7756" max="7756" width="4.42578125" style="18" customWidth="1"/>
    <col min="7757" max="7788" width="3.28515625" style="18" customWidth="1"/>
    <col min="7789" max="7789" width="5.7109375" style="18" bestFit="1" customWidth="1"/>
    <col min="7790" max="7790" width="3.5703125" style="18" customWidth="1"/>
    <col min="7791" max="7822" width="2.85546875" style="18" customWidth="1"/>
    <col min="7823" max="7823" width="5.7109375" style="18" bestFit="1" customWidth="1"/>
    <col min="7824" max="7824" width="7.7109375" style="18" customWidth="1"/>
    <col min="7825" max="7825" width="7.42578125" style="18" customWidth="1"/>
    <col min="7826" max="7826" width="7.5703125" style="18" customWidth="1"/>
    <col min="7827" max="7827" width="12.42578125" style="18" customWidth="1"/>
    <col min="7828" max="7835" width="0" style="18" hidden="1" customWidth="1"/>
    <col min="7836" max="7836" width="15.42578125" style="18" customWidth="1"/>
    <col min="7837" max="7837" width="10" style="18" customWidth="1"/>
    <col min="7838" max="7933" width="9.140625" style="18"/>
    <col min="7934" max="7934" width="0" style="18" hidden="1" customWidth="1"/>
    <col min="7935" max="7935" width="4.28515625" style="18" customWidth="1"/>
    <col min="7936" max="7936" width="27.140625" style="18" customWidth="1"/>
    <col min="7937" max="7937" width="24.7109375" style="18" customWidth="1"/>
    <col min="7938" max="7939" width="5.85546875" style="18" customWidth="1"/>
    <col min="7940" max="7940" width="9" style="18" customWidth="1"/>
    <col min="7941" max="7976" width="2.85546875" style="18" customWidth="1"/>
    <col min="7977" max="7977" width="5.7109375" style="18" bestFit="1" customWidth="1"/>
    <col min="7978" max="7978" width="3.42578125" style="18" customWidth="1"/>
    <col min="7979" max="8010" width="3" style="18" customWidth="1"/>
    <col min="8011" max="8011" width="5.7109375" style="18" bestFit="1" customWidth="1"/>
    <col min="8012" max="8012" width="4.42578125" style="18" customWidth="1"/>
    <col min="8013" max="8044" width="3.28515625" style="18" customWidth="1"/>
    <col min="8045" max="8045" width="5.7109375" style="18" bestFit="1" customWidth="1"/>
    <col min="8046" max="8046" width="3.5703125" style="18" customWidth="1"/>
    <col min="8047" max="8078" width="2.85546875" style="18" customWidth="1"/>
    <col min="8079" max="8079" width="5.7109375" style="18" bestFit="1" customWidth="1"/>
    <col min="8080" max="8080" width="7.7109375" style="18" customWidth="1"/>
    <col min="8081" max="8081" width="7.42578125" style="18" customWidth="1"/>
    <col min="8082" max="8082" width="7.5703125" style="18" customWidth="1"/>
    <col min="8083" max="8083" width="12.42578125" style="18" customWidth="1"/>
    <col min="8084" max="8091" width="0" style="18" hidden="1" customWidth="1"/>
    <col min="8092" max="8092" width="15.42578125" style="18" customWidth="1"/>
    <col min="8093" max="8093" width="10" style="18" customWidth="1"/>
    <col min="8094" max="8189" width="9.140625" style="18"/>
    <col min="8190" max="8190" width="0" style="18" hidden="1" customWidth="1"/>
    <col min="8191" max="8191" width="4.28515625" style="18" customWidth="1"/>
    <col min="8192" max="8192" width="27.140625" style="18" customWidth="1"/>
    <col min="8193" max="8193" width="24.7109375" style="18" customWidth="1"/>
    <col min="8194" max="8195" width="5.85546875" style="18" customWidth="1"/>
    <col min="8196" max="8196" width="9" style="18" customWidth="1"/>
    <col min="8197" max="8232" width="2.85546875" style="18" customWidth="1"/>
    <col min="8233" max="8233" width="5.7109375" style="18" bestFit="1" customWidth="1"/>
    <col min="8234" max="8234" width="3.42578125" style="18" customWidth="1"/>
    <col min="8235" max="8266" width="3" style="18" customWidth="1"/>
    <col min="8267" max="8267" width="5.7109375" style="18" bestFit="1" customWidth="1"/>
    <col min="8268" max="8268" width="4.42578125" style="18" customWidth="1"/>
    <col min="8269" max="8300" width="3.28515625" style="18" customWidth="1"/>
    <col min="8301" max="8301" width="5.7109375" style="18" bestFit="1" customWidth="1"/>
    <col min="8302" max="8302" width="3.5703125" style="18" customWidth="1"/>
    <col min="8303" max="8334" width="2.85546875" style="18" customWidth="1"/>
    <col min="8335" max="8335" width="5.7109375" style="18" bestFit="1" customWidth="1"/>
    <col min="8336" max="8336" width="7.7109375" style="18" customWidth="1"/>
    <col min="8337" max="8337" width="7.42578125" style="18" customWidth="1"/>
    <col min="8338" max="8338" width="7.5703125" style="18" customWidth="1"/>
    <col min="8339" max="8339" width="12.42578125" style="18" customWidth="1"/>
    <col min="8340" max="8347" width="0" style="18" hidden="1" customWidth="1"/>
    <col min="8348" max="8348" width="15.42578125" style="18" customWidth="1"/>
    <col min="8349" max="8349" width="10" style="18" customWidth="1"/>
    <col min="8350" max="8445" width="9.140625" style="18"/>
    <col min="8446" max="8446" width="0" style="18" hidden="1" customWidth="1"/>
    <col min="8447" max="8447" width="4.28515625" style="18" customWidth="1"/>
    <col min="8448" max="8448" width="27.140625" style="18" customWidth="1"/>
    <col min="8449" max="8449" width="24.7109375" style="18" customWidth="1"/>
    <col min="8450" max="8451" width="5.85546875" style="18" customWidth="1"/>
    <col min="8452" max="8452" width="9" style="18" customWidth="1"/>
    <col min="8453" max="8488" width="2.85546875" style="18" customWidth="1"/>
    <col min="8489" max="8489" width="5.7109375" style="18" bestFit="1" customWidth="1"/>
    <col min="8490" max="8490" width="3.42578125" style="18" customWidth="1"/>
    <col min="8491" max="8522" width="3" style="18" customWidth="1"/>
    <col min="8523" max="8523" width="5.7109375" style="18" bestFit="1" customWidth="1"/>
    <col min="8524" max="8524" width="4.42578125" style="18" customWidth="1"/>
    <col min="8525" max="8556" width="3.28515625" style="18" customWidth="1"/>
    <col min="8557" max="8557" width="5.7109375" style="18" bestFit="1" customWidth="1"/>
    <col min="8558" max="8558" width="3.5703125" style="18" customWidth="1"/>
    <col min="8559" max="8590" width="2.85546875" style="18" customWidth="1"/>
    <col min="8591" max="8591" width="5.7109375" style="18" bestFit="1" customWidth="1"/>
    <col min="8592" max="8592" width="7.7109375" style="18" customWidth="1"/>
    <col min="8593" max="8593" width="7.42578125" style="18" customWidth="1"/>
    <col min="8594" max="8594" width="7.5703125" style="18" customWidth="1"/>
    <col min="8595" max="8595" width="12.42578125" style="18" customWidth="1"/>
    <col min="8596" max="8603" width="0" style="18" hidden="1" customWidth="1"/>
    <col min="8604" max="8604" width="15.42578125" style="18" customWidth="1"/>
    <col min="8605" max="8605" width="10" style="18" customWidth="1"/>
    <col min="8606" max="8701" width="9.140625" style="18"/>
    <col min="8702" max="8702" width="0" style="18" hidden="1" customWidth="1"/>
    <col min="8703" max="8703" width="4.28515625" style="18" customWidth="1"/>
    <col min="8704" max="8704" width="27.140625" style="18" customWidth="1"/>
    <col min="8705" max="8705" width="24.7109375" style="18" customWidth="1"/>
    <col min="8706" max="8707" width="5.85546875" style="18" customWidth="1"/>
    <col min="8708" max="8708" width="9" style="18" customWidth="1"/>
    <col min="8709" max="8744" width="2.85546875" style="18" customWidth="1"/>
    <col min="8745" max="8745" width="5.7109375" style="18" bestFit="1" customWidth="1"/>
    <col min="8746" max="8746" width="3.42578125" style="18" customWidth="1"/>
    <col min="8747" max="8778" width="3" style="18" customWidth="1"/>
    <col min="8779" max="8779" width="5.7109375" style="18" bestFit="1" customWidth="1"/>
    <col min="8780" max="8780" width="4.42578125" style="18" customWidth="1"/>
    <col min="8781" max="8812" width="3.28515625" style="18" customWidth="1"/>
    <col min="8813" max="8813" width="5.7109375" style="18" bestFit="1" customWidth="1"/>
    <col min="8814" max="8814" width="3.5703125" style="18" customWidth="1"/>
    <col min="8815" max="8846" width="2.85546875" style="18" customWidth="1"/>
    <col min="8847" max="8847" width="5.7109375" style="18" bestFit="1" customWidth="1"/>
    <col min="8848" max="8848" width="7.7109375" style="18" customWidth="1"/>
    <col min="8849" max="8849" width="7.42578125" style="18" customWidth="1"/>
    <col min="8850" max="8850" width="7.5703125" style="18" customWidth="1"/>
    <col min="8851" max="8851" width="12.42578125" style="18" customWidth="1"/>
    <col min="8852" max="8859" width="0" style="18" hidden="1" customWidth="1"/>
    <col min="8860" max="8860" width="15.42578125" style="18" customWidth="1"/>
    <col min="8861" max="8861" width="10" style="18" customWidth="1"/>
    <col min="8862" max="8957" width="9.140625" style="18"/>
    <col min="8958" max="8958" width="0" style="18" hidden="1" customWidth="1"/>
    <col min="8959" max="8959" width="4.28515625" style="18" customWidth="1"/>
    <col min="8960" max="8960" width="27.140625" style="18" customWidth="1"/>
    <col min="8961" max="8961" width="24.7109375" style="18" customWidth="1"/>
    <col min="8962" max="8963" width="5.85546875" style="18" customWidth="1"/>
    <col min="8964" max="8964" width="9" style="18" customWidth="1"/>
    <col min="8965" max="9000" width="2.85546875" style="18" customWidth="1"/>
    <col min="9001" max="9001" width="5.7109375" style="18" bestFit="1" customWidth="1"/>
    <col min="9002" max="9002" width="3.42578125" style="18" customWidth="1"/>
    <col min="9003" max="9034" width="3" style="18" customWidth="1"/>
    <col min="9035" max="9035" width="5.7109375" style="18" bestFit="1" customWidth="1"/>
    <col min="9036" max="9036" width="4.42578125" style="18" customWidth="1"/>
    <col min="9037" max="9068" width="3.28515625" style="18" customWidth="1"/>
    <col min="9069" max="9069" width="5.7109375" style="18" bestFit="1" customWidth="1"/>
    <col min="9070" max="9070" width="3.5703125" style="18" customWidth="1"/>
    <col min="9071" max="9102" width="2.85546875" style="18" customWidth="1"/>
    <col min="9103" max="9103" width="5.7109375" style="18" bestFit="1" customWidth="1"/>
    <col min="9104" max="9104" width="7.7109375" style="18" customWidth="1"/>
    <col min="9105" max="9105" width="7.42578125" style="18" customWidth="1"/>
    <col min="9106" max="9106" width="7.5703125" style="18" customWidth="1"/>
    <col min="9107" max="9107" width="12.42578125" style="18" customWidth="1"/>
    <col min="9108" max="9115" width="0" style="18" hidden="1" customWidth="1"/>
    <col min="9116" max="9116" width="15.42578125" style="18" customWidth="1"/>
    <col min="9117" max="9117" width="10" style="18" customWidth="1"/>
    <col min="9118" max="9213" width="9.140625" style="18"/>
    <col min="9214" max="9214" width="0" style="18" hidden="1" customWidth="1"/>
    <col min="9215" max="9215" width="4.28515625" style="18" customWidth="1"/>
    <col min="9216" max="9216" width="27.140625" style="18" customWidth="1"/>
    <col min="9217" max="9217" width="24.7109375" style="18" customWidth="1"/>
    <col min="9218" max="9219" width="5.85546875" style="18" customWidth="1"/>
    <col min="9220" max="9220" width="9" style="18" customWidth="1"/>
    <col min="9221" max="9256" width="2.85546875" style="18" customWidth="1"/>
    <col min="9257" max="9257" width="5.7109375" style="18" bestFit="1" customWidth="1"/>
    <col min="9258" max="9258" width="3.42578125" style="18" customWidth="1"/>
    <col min="9259" max="9290" width="3" style="18" customWidth="1"/>
    <col min="9291" max="9291" width="5.7109375" style="18" bestFit="1" customWidth="1"/>
    <col min="9292" max="9292" width="4.42578125" style="18" customWidth="1"/>
    <col min="9293" max="9324" width="3.28515625" style="18" customWidth="1"/>
    <col min="9325" max="9325" width="5.7109375" style="18" bestFit="1" customWidth="1"/>
    <col min="9326" max="9326" width="3.5703125" style="18" customWidth="1"/>
    <col min="9327" max="9358" width="2.85546875" style="18" customWidth="1"/>
    <col min="9359" max="9359" width="5.7109375" style="18" bestFit="1" customWidth="1"/>
    <col min="9360" max="9360" width="7.7109375" style="18" customWidth="1"/>
    <col min="9361" max="9361" width="7.42578125" style="18" customWidth="1"/>
    <col min="9362" max="9362" width="7.5703125" style="18" customWidth="1"/>
    <col min="9363" max="9363" width="12.42578125" style="18" customWidth="1"/>
    <col min="9364" max="9371" width="0" style="18" hidden="1" customWidth="1"/>
    <col min="9372" max="9372" width="15.42578125" style="18" customWidth="1"/>
    <col min="9373" max="9373" width="10" style="18" customWidth="1"/>
    <col min="9374" max="9469" width="9.140625" style="18"/>
    <col min="9470" max="9470" width="0" style="18" hidden="1" customWidth="1"/>
    <col min="9471" max="9471" width="4.28515625" style="18" customWidth="1"/>
    <col min="9472" max="9472" width="27.140625" style="18" customWidth="1"/>
    <col min="9473" max="9473" width="24.7109375" style="18" customWidth="1"/>
    <col min="9474" max="9475" width="5.85546875" style="18" customWidth="1"/>
    <col min="9476" max="9476" width="9" style="18" customWidth="1"/>
    <col min="9477" max="9512" width="2.85546875" style="18" customWidth="1"/>
    <col min="9513" max="9513" width="5.7109375" style="18" bestFit="1" customWidth="1"/>
    <col min="9514" max="9514" width="3.42578125" style="18" customWidth="1"/>
    <col min="9515" max="9546" width="3" style="18" customWidth="1"/>
    <col min="9547" max="9547" width="5.7109375" style="18" bestFit="1" customWidth="1"/>
    <col min="9548" max="9548" width="4.42578125" style="18" customWidth="1"/>
    <col min="9549" max="9580" width="3.28515625" style="18" customWidth="1"/>
    <col min="9581" max="9581" width="5.7109375" style="18" bestFit="1" customWidth="1"/>
    <col min="9582" max="9582" width="3.5703125" style="18" customWidth="1"/>
    <col min="9583" max="9614" width="2.85546875" style="18" customWidth="1"/>
    <col min="9615" max="9615" width="5.7109375" style="18" bestFit="1" customWidth="1"/>
    <col min="9616" max="9616" width="7.7109375" style="18" customWidth="1"/>
    <col min="9617" max="9617" width="7.42578125" style="18" customWidth="1"/>
    <col min="9618" max="9618" width="7.5703125" style="18" customWidth="1"/>
    <col min="9619" max="9619" width="12.42578125" style="18" customWidth="1"/>
    <col min="9620" max="9627" width="0" style="18" hidden="1" customWidth="1"/>
    <col min="9628" max="9628" width="15.42578125" style="18" customWidth="1"/>
    <col min="9629" max="9629" width="10" style="18" customWidth="1"/>
    <col min="9630" max="9725" width="9.140625" style="18"/>
    <col min="9726" max="9726" width="0" style="18" hidden="1" customWidth="1"/>
    <col min="9727" max="9727" width="4.28515625" style="18" customWidth="1"/>
    <col min="9728" max="9728" width="27.140625" style="18" customWidth="1"/>
    <col min="9729" max="9729" width="24.7109375" style="18" customWidth="1"/>
    <col min="9730" max="9731" width="5.85546875" style="18" customWidth="1"/>
    <col min="9732" max="9732" width="9" style="18" customWidth="1"/>
    <col min="9733" max="9768" width="2.85546875" style="18" customWidth="1"/>
    <col min="9769" max="9769" width="5.7109375" style="18" bestFit="1" customWidth="1"/>
    <col min="9770" max="9770" width="3.42578125" style="18" customWidth="1"/>
    <col min="9771" max="9802" width="3" style="18" customWidth="1"/>
    <col min="9803" max="9803" width="5.7109375" style="18" bestFit="1" customWidth="1"/>
    <col min="9804" max="9804" width="4.42578125" style="18" customWidth="1"/>
    <col min="9805" max="9836" width="3.28515625" style="18" customWidth="1"/>
    <col min="9837" max="9837" width="5.7109375" style="18" bestFit="1" customWidth="1"/>
    <col min="9838" max="9838" width="3.5703125" style="18" customWidth="1"/>
    <col min="9839" max="9870" width="2.85546875" style="18" customWidth="1"/>
    <col min="9871" max="9871" width="5.7109375" style="18" bestFit="1" customWidth="1"/>
    <col min="9872" max="9872" width="7.7109375" style="18" customWidth="1"/>
    <col min="9873" max="9873" width="7.42578125" style="18" customWidth="1"/>
    <col min="9874" max="9874" width="7.5703125" style="18" customWidth="1"/>
    <col min="9875" max="9875" width="12.42578125" style="18" customWidth="1"/>
    <col min="9876" max="9883" width="0" style="18" hidden="1" customWidth="1"/>
    <col min="9884" max="9884" width="15.42578125" style="18" customWidth="1"/>
    <col min="9885" max="9885" width="10" style="18" customWidth="1"/>
    <col min="9886" max="9981" width="9.140625" style="18"/>
    <col min="9982" max="9982" width="0" style="18" hidden="1" customWidth="1"/>
    <col min="9983" max="9983" width="4.28515625" style="18" customWidth="1"/>
    <col min="9984" max="9984" width="27.140625" style="18" customWidth="1"/>
    <col min="9985" max="9985" width="24.7109375" style="18" customWidth="1"/>
    <col min="9986" max="9987" width="5.85546875" style="18" customWidth="1"/>
    <col min="9988" max="9988" width="9" style="18" customWidth="1"/>
    <col min="9989" max="10024" width="2.85546875" style="18" customWidth="1"/>
    <col min="10025" max="10025" width="5.7109375" style="18" bestFit="1" customWidth="1"/>
    <col min="10026" max="10026" width="3.42578125" style="18" customWidth="1"/>
    <col min="10027" max="10058" width="3" style="18" customWidth="1"/>
    <col min="10059" max="10059" width="5.7109375" style="18" bestFit="1" customWidth="1"/>
    <col min="10060" max="10060" width="4.42578125" style="18" customWidth="1"/>
    <col min="10061" max="10092" width="3.28515625" style="18" customWidth="1"/>
    <col min="10093" max="10093" width="5.7109375" style="18" bestFit="1" customWidth="1"/>
    <col min="10094" max="10094" width="3.5703125" style="18" customWidth="1"/>
    <col min="10095" max="10126" width="2.85546875" style="18" customWidth="1"/>
    <col min="10127" max="10127" width="5.7109375" style="18" bestFit="1" customWidth="1"/>
    <col min="10128" max="10128" width="7.7109375" style="18" customWidth="1"/>
    <col min="10129" max="10129" width="7.42578125" style="18" customWidth="1"/>
    <col min="10130" max="10130" width="7.5703125" style="18" customWidth="1"/>
    <col min="10131" max="10131" width="12.42578125" style="18" customWidth="1"/>
    <col min="10132" max="10139" width="0" style="18" hidden="1" customWidth="1"/>
    <col min="10140" max="10140" width="15.42578125" style="18" customWidth="1"/>
    <col min="10141" max="10141" width="10" style="18" customWidth="1"/>
    <col min="10142" max="10237" width="9.140625" style="18"/>
    <col min="10238" max="10238" width="0" style="18" hidden="1" customWidth="1"/>
    <col min="10239" max="10239" width="4.28515625" style="18" customWidth="1"/>
    <col min="10240" max="10240" width="27.140625" style="18" customWidth="1"/>
    <col min="10241" max="10241" width="24.7109375" style="18" customWidth="1"/>
    <col min="10242" max="10243" width="5.85546875" style="18" customWidth="1"/>
    <col min="10244" max="10244" width="9" style="18" customWidth="1"/>
    <col min="10245" max="10280" width="2.85546875" style="18" customWidth="1"/>
    <col min="10281" max="10281" width="5.7109375" style="18" bestFit="1" customWidth="1"/>
    <col min="10282" max="10282" width="3.42578125" style="18" customWidth="1"/>
    <col min="10283" max="10314" width="3" style="18" customWidth="1"/>
    <col min="10315" max="10315" width="5.7109375" style="18" bestFit="1" customWidth="1"/>
    <col min="10316" max="10316" width="4.42578125" style="18" customWidth="1"/>
    <col min="10317" max="10348" width="3.28515625" style="18" customWidth="1"/>
    <col min="10349" max="10349" width="5.7109375" style="18" bestFit="1" customWidth="1"/>
    <col min="10350" max="10350" width="3.5703125" style="18" customWidth="1"/>
    <col min="10351" max="10382" width="2.85546875" style="18" customWidth="1"/>
    <col min="10383" max="10383" width="5.7109375" style="18" bestFit="1" customWidth="1"/>
    <col min="10384" max="10384" width="7.7109375" style="18" customWidth="1"/>
    <col min="10385" max="10385" width="7.42578125" style="18" customWidth="1"/>
    <col min="10386" max="10386" width="7.5703125" style="18" customWidth="1"/>
    <col min="10387" max="10387" width="12.42578125" style="18" customWidth="1"/>
    <col min="10388" max="10395" width="0" style="18" hidden="1" customWidth="1"/>
    <col min="10396" max="10396" width="15.42578125" style="18" customWidth="1"/>
    <col min="10397" max="10397" width="10" style="18" customWidth="1"/>
    <col min="10398" max="10493" width="9.140625" style="18"/>
    <col min="10494" max="10494" width="0" style="18" hidden="1" customWidth="1"/>
    <col min="10495" max="10495" width="4.28515625" style="18" customWidth="1"/>
    <col min="10496" max="10496" width="27.140625" style="18" customWidth="1"/>
    <col min="10497" max="10497" width="24.7109375" style="18" customWidth="1"/>
    <col min="10498" max="10499" width="5.85546875" style="18" customWidth="1"/>
    <col min="10500" max="10500" width="9" style="18" customWidth="1"/>
    <col min="10501" max="10536" width="2.85546875" style="18" customWidth="1"/>
    <col min="10537" max="10537" width="5.7109375" style="18" bestFit="1" customWidth="1"/>
    <col min="10538" max="10538" width="3.42578125" style="18" customWidth="1"/>
    <col min="10539" max="10570" width="3" style="18" customWidth="1"/>
    <col min="10571" max="10571" width="5.7109375" style="18" bestFit="1" customWidth="1"/>
    <col min="10572" max="10572" width="4.42578125" style="18" customWidth="1"/>
    <col min="10573" max="10604" width="3.28515625" style="18" customWidth="1"/>
    <col min="10605" max="10605" width="5.7109375" style="18" bestFit="1" customWidth="1"/>
    <col min="10606" max="10606" width="3.5703125" style="18" customWidth="1"/>
    <col min="10607" max="10638" width="2.85546875" style="18" customWidth="1"/>
    <col min="10639" max="10639" width="5.7109375" style="18" bestFit="1" customWidth="1"/>
    <col min="10640" max="10640" width="7.7109375" style="18" customWidth="1"/>
    <col min="10641" max="10641" width="7.42578125" style="18" customWidth="1"/>
    <col min="10642" max="10642" width="7.5703125" style="18" customWidth="1"/>
    <col min="10643" max="10643" width="12.42578125" style="18" customWidth="1"/>
    <col min="10644" max="10651" width="0" style="18" hidden="1" customWidth="1"/>
    <col min="10652" max="10652" width="15.42578125" style="18" customWidth="1"/>
    <col min="10653" max="10653" width="10" style="18" customWidth="1"/>
    <col min="10654" max="10749" width="9.140625" style="18"/>
    <col min="10750" max="10750" width="0" style="18" hidden="1" customWidth="1"/>
    <col min="10751" max="10751" width="4.28515625" style="18" customWidth="1"/>
    <col min="10752" max="10752" width="27.140625" style="18" customWidth="1"/>
    <col min="10753" max="10753" width="24.7109375" style="18" customWidth="1"/>
    <col min="10754" max="10755" width="5.85546875" style="18" customWidth="1"/>
    <col min="10756" max="10756" width="9" style="18" customWidth="1"/>
    <col min="10757" max="10792" width="2.85546875" style="18" customWidth="1"/>
    <col min="10793" max="10793" width="5.7109375" style="18" bestFit="1" customWidth="1"/>
    <col min="10794" max="10794" width="3.42578125" style="18" customWidth="1"/>
    <col min="10795" max="10826" width="3" style="18" customWidth="1"/>
    <col min="10827" max="10827" width="5.7109375" style="18" bestFit="1" customWidth="1"/>
    <col min="10828" max="10828" width="4.42578125" style="18" customWidth="1"/>
    <col min="10829" max="10860" width="3.28515625" style="18" customWidth="1"/>
    <col min="10861" max="10861" width="5.7109375" style="18" bestFit="1" customWidth="1"/>
    <col min="10862" max="10862" width="3.5703125" style="18" customWidth="1"/>
    <col min="10863" max="10894" width="2.85546875" style="18" customWidth="1"/>
    <col min="10895" max="10895" width="5.7109375" style="18" bestFit="1" customWidth="1"/>
    <col min="10896" max="10896" width="7.7109375" style="18" customWidth="1"/>
    <col min="10897" max="10897" width="7.42578125" style="18" customWidth="1"/>
    <col min="10898" max="10898" width="7.5703125" style="18" customWidth="1"/>
    <col min="10899" max="10899" width="12.42578125" style="18" customWidth="1"/>
    <col min="10900" max="10907" width="0" style="18" hidden="1" customWidth="1"/>
    <col min="10908" max="10908" width="15.42578125" style="18" customWidth="1"/>
    <col min="10909" max="10909" width="10" style="18" customWidth="1"/>
    <col min="10910" max="11005" width="9.140625" style="18"/>
    <col min="11006" max="11006" width="0" style="18" hidden="1" customWidth="1"/>
    <col min="11007" max="11007" width="4.28515625" style="18" customWidth="1"/>
    <col min="11008" max="11008" width="27.140625" style="18" customWidth="1"/>
    <col min="11009" max="11009" width="24.7109375" style="18" customWidth="1"/>
    <col min="11010" max="11011" width="5.85546875" style="18" customWidth="1"/>
    <col min="11012" max="11012" width="9" style="18" customWidth="1"/>
    <col min="11013" max="11048" width="2.85546875" style="18" customWidth="1"/>
    <col min="11049" max="11049" width="5.7109375" style="18" bestFit="1" customWidth="1"/>
    <col min="11050" max="11050" width="3.42578125" style="18" customWidth="1"/>
    <col min="11051" max="11082" width="3" style="18" customWidth="1"/>
    <col min="11083" max="11083" width="5.7109375" style="18" bestFit="1" customWidth="1"/>
    <col min="11084" max="11084" width="4.42578125" style="18" customWidth="1"/>
    <col min="11085" max="11116" width="3.28515625" style="18" customWidth="1"/>
    <col min="11117" max="11117" width="5.7109375" style="18" bestFit="1" customWidth="1"/>
    <col min="11118" max="11118" width="3.5703125" style="18" customWidth="1"/>
    <col min="11119" max="11150" width="2.85546875" style="18" customWidth="1"/>
    <col min="11151" max="11151" width="5.7109375" style="18" bestFit="1" customWidth="1"/>
    <col min="11152" max="11152" width="7.7109375" style="18" customWidth="1"/>
    <col min="11153" max="11153" width="7.42578125" style="18" customWidth="1"/>
    <col min="11154" max="11154" width="7.5703125" style="18" customWidth="1"/>
    <col min="11155" max="11155" width="12.42578125" style="18" customWidth="1"/>
    <col min="11156" max="11163" width="0" style="18" hidden="1" customWidth="1"/>
    <col min="11164" max="11164" width="15.42578125" style="18" customWidth="1"/>
    <col min="11165" max="11165" width="10" style="18" customWidth="1"/>
    <col min="11166" max="11261" width="9.140625" style="18"/>
    <col min="11262" max="11262" width="0" style="18" hidden="1" customWidth="1"/>
    <col min="11263" max="11263" width="4.28515625" style="18" customWidth="1"/>
    <col min="11264" max="11264" width="27.140625" style="18" customWidth="1"/>
    <col min="11265" max="11265" width="24.7109375" style="18" customWidth="1"/>
    <col min="11266" max="11267" width="5.85546875" style="18" customWidth="1"/>
    <col min="11268" max="11268" width="9" style="18" customWidth="1"/>
    <col min="11269" max="11304" width="2.85546875" style="18" customWidth="1"/>
    <col min="11305" max="11305" width="5.7109375" style="18" bestFit="1" customWidth="1"/>
    <col min="11306" max="11306" width="3.42578125" style="18" customWidth="1"/>
    <col min="11307" max="11338" width="3" style="18" customWidth="1"/>
    <col min="11339" max="11339" width="5.7109375" style="18" bestFit="1" customWidth="1"/>
    <col min="11340" max="11340" width="4.42578125" style="18" customWidth="1"/>
    <col min="11341" max="11372" width="3.28515625" style="18" customWidth="1"/>
    <col min="11373" max="11373" width="5.7109375" style="18" bestFit="1" customWidth="1"/>
    <col min="11374" max="11374" width="3.5703125" style="18" customWidth="1"/>
    <col min="11375" max="11406" width="2.85546875" style="18" customWidth="1"/>
    <col min="11407" max="11407" width="5.7109375" style="18" bestFit="1" customWidth="1"/>
    <col min="11408" max="11408" width="7.7109375" style="18" customWidth="1"/>
    <col min="11409" max="11409" width="7.42578125" style="18" customWidth="1"/>
    <col min="11410" max="11410" width="7.5703125" style="18" customWidth="1"/>
    <col min="11411" max="11411" width="12.42578125" style="18" customWidth="1"/>
    <col min="11412" max="11419" width="0" style="18" hidden="1" customWidth="1"/>
    <col min="11420" max="11420" width="15.42578125" style="18" customWidth="1"/>
    <col min="11421" max="11421" width="10" style="18" customWidth="1"/>
    <col min="11422" max="11517" width="9.140625" style="18"/>
    <col min="11518" max="11518" width="0" style="18" hidden="1" customWidth="1"/>
    <col min="11519" max="11519" width="4.28515625" style="18" customWidth="1"/>
    <col min="11520" max="11520" width="27.140625" style="18" customWidth="1"/>
    <col min="11521" max="11521" width="24.7109375" style="18" customWidth="1"/>
    <col min="11522" max="11523" width="5.85546875" style="18" customWidth="1"/>
    <col min="11524" max="11524" width="9" style="18" customWidth="1"/>
    <col min="11525" max="11560" width="2.85546875" style="18" customWidth="1"/>
    <col min="11561" max="11561" width="5.7109375" style="18" bestFit="1" customWidth="1"/>
    <col min="11562" max="11562" width="3.42578125" style="18" customWidth="1"/>
    <col min="11563" max="11594" width="3" style="18" customWidth="1"/>
    <col min="11595" max="11595" width="5.7109375" style="18" bestFit="1" customWidth="1"/>
    <col min="11596" max="11596" width="4.42578125" style="18" customWidth="1"/>
    <col min="11597" max="11628" width="3.28515625" style="18" customWidth="1"/>
    <col min="11629" max="11629" width="5.7109375" style="18" bestFit="1" customWidth="1"/>
    <col min="11630" max="11630" width="3.5703125" style="18" customWidth="1"/>
    <col min="11631" max="11662" width="2.85546875" style="18" customWidth="1"/>
    <col min="11663" max="11663" width="5.7109375" style="18" bestFit="1" customWidth="1"/>
    <col min="11664" max="11664" width="7.7109375" style="18" customWidth="1"/>
    <col min="11665" max="11665" width="7.42578125" style="18" customWidth="1"/>
    <col min="11666" max="11666" width="7.5703125" style="18" customWidth="1"/>
    <col min="11667" max="11667" width="12.42578125" style="18" customWidth="1"/>
    <col min="11668" max="11675" width="0" style="18" hidden="1" customWidth="1"/>
    <col min="11676" max="11676" width="15.42578125" style="18" customWidth="1"/>
    <col min="11677" max="11677" width="10" style="18" customWidth="1"/>
    <col min="11678" max="11773" width="9.140625" style="18"/>
    <col min="11774" max="11774" width="0" style="18" hidden="1" customWidth="1"/>
    <col min="11775" max="11775" width="4.28515625" style="18" customWidth="1"/>
    <col min="11776" max="11776" width="27.140625" style="18" customWidth="1"/>
    <col min="11777" max="11777" width="24.7109375" style="18" customWidth="1"/>
    <col min="11778" max="11779" width="5.85546875" style="18" customWidth="1"/>
    <col min="11780" max="11780" width="9" style="18" customWidth="1"/>
    <col min="11781" max="11816" width="2.85546875" style="18" customWidth="1"/>
    <col min="11817" max="11817" width="5.7109375" style="18" bestFit="1" customWidth="1"/>
    <col min="11818" max="11818" width="3.42578125" style="18" customWidth="1"/>
    <col min="11819" max="11850" width="3" style="18" customWidth="1"/>
    <col min="11851" max="11851" width="5.7109375" style="18" bestFit="1" customWidth="1"/>
    <col min="11852" max="11852" width="4.42578125" style="18" customWidth="1"/>
    <col min="11853" max="11884" width="3.28515625" style="18" customWidth="1"/>
    <col min="11885" max="11885" width="5.7109375" style="18" bestFit="1" customWidth="1"/>
    <col min="11886" max="11886" width="3.5703125" style="18" customWidth="1"/>
    <col min="11887" max="11918" width="2.85546875" style="18" customWidth="1"/>
    <col min="11919" max="11919" width="5.7109375" style="18" bestFit="1" customWidth="1"/>
    <col min="11920" max="11920" width="7.7109375" style="18" customWidth="1"/>
    <col min="11921" max="11921" width="7.42578125" style="18" customWidth="1"/>
    <col min="11922" max="11922" width="7.5703125" style="18" customWidth="1"/>
    <col min="11923" max="11923" width="12.42578125" style="18" customWidth="1"/>
    <col min="11924" max="11931" width="0" style="18" hidden="1" customWidth="1"/>
    <col min="11932" max="11932" width="15.42578125" style="18" customWidth="1"/>
    <col min="11933" max="11933" width="10" style="18" customWidth="1"/>
    <col min="11934" max="12029" width="9.140625" style="18"/>
    <col min="12030" max="12030" width="0" style="18" hidden="1" customWidth="1"/>
    <col min="12031" max="12031" width="4.28515625" style="18" customWidth="1"/>
    <col min="12032" max="12032" width="27.140625" style="18" customWidth="1"/>
    <col min="12033" max="12033" width="24.7109375" style="18" customWidth="1"/>
    <col min="12034" max="12035" width="5.85546875" style="18" customWidth="1"/>
    <col min="12036" max="12036" width="9" style="18" customWidth="1"/>
    <col min="12037" max="12072" width="2.85546875" style="18" customWidth="1"/>
    <col min="12073" max="12073" width="5.7109375" style="18" bestFit="1" customWidth="1"/>
    <col min="12074" max="12074" width="3.42578125" style="18" customWidth="1"/>
    <col min="12075" max="12106" width="3" style="18" customWidth="1"/>
    <col min="12107" max="12107" width="5.7109375" style="18" bestFit="1" customWidth="1"/>
    <col min="12108" max="12108" width="4.42578125" style="18" customWidth="1"/>
    <col min="12109" max="12140" width="3.28515625" style="18" customWidth="1"/>
    <col min="12141" max="12141" width="5.7109375" style="18" bestFit="1" customWidth="1"/>
    <col min="12142" max="12142" width="3.5703125" style="18" customWidth="1"/>
    <col min="12143" max="12174" width="2.85546875" style="18" customWidth="1"/>
    <col min="12175" max="12175" width="5.7109375" style="18" bestFit="1" customWidth="1"/>
    <col min="12176" max="12176" width="7.7109375" style="18" customWidth="1"/>
    <col min="12177" max="12177" width="7.42578125" style="18" customWidth="1"/>
    <col min="12178" max="12178" width="7.5703125" style="18" customWidth="1"/>
    <col min="12179" max="12179" width="12.42578125" style="18" customWidth="1"/>
    <col min="12180" max="12187" width="0" style="18" hidden="1" customWidth="1"/>
    <col min="12188" max="12188" width="15.42578125" style="18" customWidth="1"/>
    <col min="12189" max="12189" width="10" style="18" customWidth="1"/>
    <col min="12190" max="12285" width="9.140625" style="18"/>
    <col min="12286" max="12286" width="0" style="18" hidden="1" customWidth="1"/>
    <col min="12287" max="12287" width="4.28515625" style="18" customWidth="1"/>
    <col min="12288" max="12288" width="27.140625" style="18" customWidth="1"/>
    <col min="12289" max="12289" width="24.7109375" style="18" customWidth="1"/>
    <col min="12290" max="12291" width="5.85546875" style="18" customWidth="1"/>
    <col min="12292" max="12292" width="9" style="18" customWidth="1"/>
    <col min="12293" max="12328" width="2.85546875" style="18" customWidth="1"/>
    <col min="12329" max="12329" width="5.7109375" style="18" bestFit="1" customWidth="1"/>
    <col min="12330" max="12330" width="3.42578125" style="18" customWidth="1"/>
    <col min="12331" max="12362" width="3" style="18" customWidth="1"/>
    <col min="12363" max="12363" width="5.7109375" style="18" bestFit="1" customWidth="1"/>
    <col min="12364" max="12364" width="4.42578125" style="18" customWidth="1"/>
    <col min="12365" max="12396" width="3.28515625" style="18" customWidth="1"/>
    <col min="12397" max="12397" width="5.7109375" style="18" bestFit="1" customWidth="1"/>
    <col min="12398" max="12398" width="3.5703125" style="18" customWidth="1"/>
    <col min="12399" max="12430" width="2.85546875" style="18" customWidth="1"/>
    <col min="12431" max="12431" width="5.7109375" style="18" bestFit="1" customWidth="1"/>
    <col min="12432" max="12432" width="7.7109375" style="18" customWidth="1"/>
    <col min="12433" max="12433" width="7.42578125" style="18" customWidth="1"/>
    <col min="12434" max="12434" width="7.5703125" style="18" customWidth="1"/>
    <col min="12435" max="12435" width="12.42578125" style="18" customWidth="1"/>
    <col min="12436" max="12443" width="0" style="18" hidden="1" customWidth="1"/>
    <col min="12444" max="12444" width="15.42578125" style="18" customWidth="1"/>
    <col min="12445" max="12445" width="10" style="18" customWidth="1"/>
    <col min="12446" max="12541" width="9.140625" style="18"/>
    <col min="12542" max="12542" width="0" style="18" hidden="1" customWidth="1"/>
    <col min="12543" max="12543" width="4.28515625" style="18" customWidth="1"/>
    <col min="12544" max="12544" width="27.140625" style="18" customWidth="1"/>
    <col min="12545" max="12545" width="24.7109375" style="18" customWidth="1"/>
    <col min="12546" max="12547" width="5.85546875" style="18" customWidth="1"/>
    <col min="12548" max="12548" width="9" style="18" customWidth="1"/>
    <col min="12549" max="12584" width="2.85546875" style="18" customWidth="1"/>
    <col min="12585" max="12585" width="5.7109375" style="18" bestFit="1" customWidth="1"/>
    <col min="12586" max="12586" width="3.42578125" style="18" customWidth="1"/>
    <col min="12587" max="12618" width="3" style="18" customWidth="1"/>
    <col min="12619" max="12619" width="5.7109375" style="18" bestFit="1" customWidth="1"/>
    <col min="12620" max="12620" width="4.42578125" style="18" customWidth="1"/>
    <col min="12621" max="12652" width="3.28515625" style="18" customWidth="1"/>
    <col min="12653" max="12653" width="5.7109375" style="18" bestFit="1" customWidth="1"/>
    <col min="12654" max="12654" width="3.5703125" style="18" customWidth="1"/>
    <col min="12655" max="12686" width="2.85546875" style="18" customWidth="1"/>
    <col min="12687" max="12687" width="5.7109375" style="18" bestFit="1" customWidth="1"/>
    <col min="12688" max="12688" width="7.7109375" style="18" customWidth="1"/>
    <col min="12689" max="12689" width="7.42578125" style="18" customWidth="1"/>
    <col min="12690" max="12690" width="7.5703125" style="18" customWidth="1"/>
    <col min="12691" max="12691" width="12.42578125" style="18" customWidth="1"/>
    <col min="12692" max="12699" width="0" style="18" hidden="1" customWidth="1"/>
    <col min="12700" max="12700" width="15.42578125" style="18" customWidth="1"/>
    <col min="12701" max="12701" width="10" style="18" customWidth="1"/>
    <col min="12702" max="12797" width="9.140625" style="18"/>
    <col min="12798" max="12798" width="0" style="18" hidden="1" customWidth="1"/>
    <col min="12799" max="12799" width="4.28515625" style="18" customWidth="1"/>
    <col min="12800" max="12800" width="27.140625" style="18" customWidth="1"/>
    <col min="12801" max="12801" width="24.7109375" style="18" customWidth="1"/>
    <col min="12802" max="12803" width="5.85546875" style="18" customWidth="1"/>
    <col min="12804" max="12804" width="9" style="18" customWidth="1"/>
    <col min="12805" max="12840" width="2.85546875" style="18" customWidth="1"/>
    <col min="12841" max="12841" width="5.7109375" style="18" bestFit="1" customWidth="1"/>
    <col min="12842" max="12842" width="3.42578125" style="18" customWidth="1"/>
    <col min="12843" max="12874" width="3" style="18" customWidth="1"/>
    <col min="12875" max="12875" width="5.7109375" style="18" bestFit="1" customWidth="1"/>
    <col min="12876" max="12876" width="4.42578125" style="18" customWidth="1"/>
    <col min="12877" max="12908" width="3.28515625" style="18" customWidth="1"/>
    <col min="12909" max="12909" width="5.7109375" style="18" bestFit="1" customWidth="1"/>
    <col min="12910" max="12910" width="3.5703125" style="18" customWidth="1"/>
    <col min="12911" max="12942" width="2.85546875" style="18" customWidth="1"/>
    <col min="12943" max="12943" width="5.7109375" style="18" bestFit="1" customWidth="1"/>
    <col min="12944" max="12944" width="7.7109375" style="18" customWidth="1"/>
    <col min="12945" max="12945" width="7.42578125" style="18" customWidth="1"/>
    <col min="12946" max="12946" width="7.5703125" style="18" customWidth="1"/>
    <col min="12947" max="12947" width="12.42578125" style="18" customWidth="1"/>
    <col min="12948" max="12955" width="0" style="18" hidden="1" customWidth="1"/>
    <col min="12956" max="12956" width="15.42578125" style="18" customWidth="1"/>
    <col min="12957" max="12957" width="10" style="18" customWidth="1"/>
    <col min="12958" max="13053" width="9.140625" style="18"/>
    <col min="13054" max="13054" width="0" style="18" hidden="1" customWidth="1"/>
    <col min="13055" max="13055" width="4.28515625" style="18" customWidth="1"/>
    <col min="13056" max="13056" width="27.140625" style="18" customWidth="1"/>
    <col min="13057" max="13057" width="24.7109375" style="18" customWidth="1"/>
    <col min="13058" max="13059" width="5.85546875" style="18" customWidth="1"/>
    <col min="13060" max="13060" width="9" style="18" customWidth="1"/>
    <col min="13061" max="13096" width="2.85546875" style="18" customWidth="1"/>
    <col min="13097" max="13097" width="5.7109375" style="18" bestFit="1" customWidth="1"/>
    <col min="13098" max="13098" width="3.42578125" style="18" customWidth="1"/>
    <col min="13099" max="13130" width="3" style="18" customWidth="1"/>
    <col min="13131" max="13131" width="5.7109375" style="18" bestFit="1" customWidth="1"/>
    <col min="13132" max="13132" width="4.42578125" style="18" customWidth="1"/>
    <col min="13133" max="13164" width="3.28515625" style="18" customWidth="1"/>
    <col min="13165" max="13165" width="5.7109375" style="18" bestFit="1" customWidth="1"/>
    <col min="13166" max="13166" width="3.5703125" style="18" customWidth="1"/>
    <col min="13167" max="13198" width="2.85546875" style="18" customWidth="1"/>
    <col min="13199" max="13199" width="5.7109375" style="18" bestFit="1" customWidth="1"/>
    <col min="13200" max="13200" width="7.7109375" style="18" customWidth="1"/>
    <col min="13201" max="13201" width="7.42578125" style="18" customWidth="1"/>
    <col min="13202" max="13202" width="7.5703125" style="18" customWidth="1"/>
    <col min="13203" max="13203" width="12.42578125" style="18" customWidth="1"/>
    <col min="13204" max="13211" width="0" style="18" hidden="1" customWidth="1"/>
    <col min="13212" max="13212" width="15.42578125" style="18" customWidth="1"/>
    <col min="13213" max="13213" width="10" style="18" customWidth="1"/>
    <col min="13214" max="13309" width="9.140625" style="18"/>
    <col min="13310" max="13310" width="0" style="18" hidden="1" customWidth="1"/>
    <col min="13311" max="13311" width="4.28515625" style="18" customWidth="1"/>
    <col min="13312" max="13312" width="27.140625" style="18" customWidth="1"/>
    <col min="13313" max="13313" width="24.7109375" style="18" customWidth="1"/>
    <col min="13314" max="13315" width="5.85546875" style="18" customWidth="1"/>
    <col min="13316" max="13316" width="9" style="18" customWidth="1"/>
    <col min="13317" max="13352" width="2.85546875" style="18" customWidth="1"/>
    <col min="13353" max="13353" width="5.7109375" style="18" bestFit="1" customWidth="1"/>
    <col min="13354" max="13354" width="3.42578125" style="18" customWidth="1"/>
    <col min="13355" max="13386" width="3" style="18" customWidth="1"/>
    <col min="13387" max="13387" width="5.7109375" style="18" bestFit="1" customWidth="1"/>
    <col min="13388" max="13388" width="4.42578125" style="18" customWidth="1"/>
    <col min="13389" max="13420" width="3.28515625" style="18" customWidth="1"/>
    <col min="13421" max="13421" width="5.7109375" style="18" bestFit="1" customWidth="1"/>
    <col min="13422" max="13422" width="3.5703125" style="18" customWidth="1"/>
    <col min="13423" max="13454" width="2.85546875" style="18" customWidth="1"/>
    <col min="13455" max="13455" width="5.7109375" style="18" bestFit="1" customWidth="1"/>
    <col min="13456" max="13456" width="7.7109375" style="18" customWidth="1"/>
    <col min="13457" max="13457" width="7.42578125" style="18" customWidth="1"/>
    <col min="13458" max="13458" width="7.5703125" style="18" customWidth="1"/>
    <col min="13459" max="13459" width="12.42578125" style="18" customWidth="1"/>
    <col min="13460" max="13467" width="0" style="18" hidden="1" customWidth="1"/>
    <col min="13468" max="13468" width="15.42578125" style="18" customWidth="1"/>
    <col min="13469" max="13469" width="10" style="18" customWidth="1"/>
    <col min="13470" max="13565" width="9.140625" style="18"/>
    <col min="13566" max="13566" width="0" style="18" hidden="1" customWidth="1"/>
    <col min="13567" max="13567" width="4.28515625" style="18" customWidth="1"/>
    <col min="13568" max="13568" width="27.140625" style="18" customWidth="1"/>
    <col min="13569" max="13569" width="24.7109375" style="18" customWidth="1"/>
    <col min="13570" max="13571" width="5.85546875" style="18" customWidth="1"/>
    <col min="13572" max="13572" width="9" style="18" customWidth="1"/>
    <col min="13573" max="13608" width="2.85546875" style="18" customWidth="1"/>
    <col min="13609" max="13609" width="5.7109375" style="18" bestFit="1" customWidth="1"/>
    <col min="13610" max="13610" width="3.42578125" style="18" customWidth="1"/>
    <col min="13611" max="13642" width="3" style="18" customWidth="1"/>
    <col min="13643" max="13643" width="5.7109375" style="18" bestFit="1" customWidth="1"/>
    <col min="13644" max="13644" width="4.42578125" style="18" customWidth="1"/>
    <col min="13645" max="13676" width="3.28515625" style="18" customWidth="1"/>
    <col min="13677" max="13677" width="5.7109375" style="18" bestFit="1" customWidth="1"/>
    <col min="13678" max="13678" width="3.5703125" style="18" customWidth="1"/>
    <col min="13679" max="13710" width="2.85546875" style="18" customWidth="1"/>
    <col min="13711" max="13711" width="5.7109375" style="18" bestFit="1" customWidth="1"/>
    <col min="13712" max="13712" width="7.7109375" style="18" customWidth="1"/>
    <col min="13713" max="13713" width="7.42578125" style="18" customWidth="1"/>
    <col min="13714" max="13714" width="7.5703125" style="18" customWidth="1"/>
    <col min="13715" max="13715" width="12.42578125" style="18" customWidth="1"/>
    <col min="13716" max="13723" width="0" style="18" hidden="1" customWidth="1"/>
    <col min="13724" max="13724" width="15.42578125" style="18" customWidth="1"/>
    <col min="13725" max="13725" width="10" style="18" customWidth="1"/>
    <col min="13726" max="13821" width="9.140625" style="18"/>
    <col min="13822" max="13822" width="0" style="18" hidden="1" customWidth="1"/>
    <col min="13823" max="13823" width="4.28515625" style="18" customWidth="1"/>
    <col min="13824" max="13824" width="27.140625" style="18" customWidth="1"/>
    <col min="13825" max="13825" width="24.7109375" style="18" customWidth="1"/>
    <col min="13826" max="13827" width="5.85546875" style="18" customWidth="1"/>
    <col min="13828" max="13828" width="9" style="18" customWidth="1"/>
    <col min="13829" max="13864" width="2.85546875" style="18" customWidth="1"/>
    <col min="13865" max="13865" width="5.7109375" style="18" bestFit="1" customWidth="1"/>
    <col min="13866" max="13866" width="3.42578125" style="18" customWidth="1"/>
    <col min="13867" max="13898" width="3" style="18" customWidth="1"/>
    <col min="13899" max="13899" width="5.7109375" style="18" bestFit="1" customWidth="1"/>
    <col min="13900" max="13900" width="4.42578125" style="18" customWidth="1"/>
    <col min="13901" max="13932" width="3.28515625" style="18" customWidth="1"/>
    <col min="13933" max="13933" width="5.7109375" style="18" bestFit="1" customWidth="1"/>
    <col min="13934" max="13934" width="3.5703125" style="18" customWidth="1"/>
    <col min="13935" max="13966" width="2.85546875" style="18" customWidth="1"/>
    <col min="13967" max="13967" width="5.7109375" style="18" bestFit="1" customWidth="1"/>
    <col min="13968" max="13968" width="7.7109375" style="18" customWidth="1"/>
    <col min="13969" max="13969" width="7.42578125" style="18" customWidth="1"/>
    <col min="13970" max="13970" width="7.5703125" style="18" customWidth="1"/>
    <col min="13971" max="13971" width="12.42578125" style="18" customWidth="1"/>
    <col min="13972" max="13979" width="0" style="18" hidden="1" customWidth="1"/>
    <col min="13980" max="13980" width="15.42578125" style="18" customWidth="1"/>
    <col min="13981" max="13981" width="10" style="18" customWidth="1"/>
    <col min="13982" max="14077" width="9.140625" style="18"/>
    <col min="14078" max="14078" width="0" style="18" hidden="1" customWidth="1"/>
    <col min="14079" max="14079" width="4.28515625" style="18" customWidth="1"/>
    <col min="14080" max="14080" width="27.140625" style="18" customWidth="1"/>
    <col min="14081" max="14081" width="24.7109375" style="18" customWidth="1"/>
    <col min="14082" max="14083" width="5.85546875" style="18" customWidth="1"/>
    <col min="14084" max="14084" width="9" style="18" customWidth="1"/>
    <col min="14085" max="14120" width="2.85546875" style="18" customWidth="1"/>
    <col min="14121" max="14121" width="5.7109375" style="18" bestFit="1" customWidth="1"/>
    <col min="14122" max="14122" width="3.42578125" style="18" customWidth="1"/>
    <col min="14123" max="14154" width="3" style="18" customWidth="1"/>
    <col min="14155" max="14155" width="5.7109375" style="18" bestFit="1" customWidth="1"/>
    <col min="14156" max="14156" width="4.42578125" style="18" customWidth="1"/>
    <col min="14157" max="14188" width="3.28515625" style="18" customWidth="1"/>
    <col min="14189" max="14189" width="5.7109375" style="18" bestFit="1" customWidth="1"/>
    <col min="14190" max="14190" width="3.5703125" style="18" customWidth="1"/>
    <col min="14191" max="14222" width="2.85546875" style="18" customWidth="1"/>
    <col min="14223" max="14223" width="5.7109375" style="18" bestFit="1" customWidth="1"/>
    <col min="14224" max="14224" width="7.7109375" style="18" customWidth="1"/>
    <col min="14225" max="14225" width="7.42578125" style="18" customWidth="1"/>
    <col min="14226" max="14226" width="7.5703125" style="18" customWidth="1"/>
    <col min="14227" max="14227" width="12.42578125" style="18" customWidth="1"/>
    <col min="14228" max="14235" width="0" style="18" hidden="1" customWidth="1"/>
    <col min="14236" max="14236" width="15.42578125" style="18" customWidth="1"/>
    <col min="14237" max="14237" width="10" style="18" customWidth="1"/>
    <col min="14238" max="14333" width="9.140625" style="18"/>
    <col min="14334" max="14334" width="0" style="18" hidden="1" customWidth="1"/>
    <col min="14335" max="14335" width="4.28515625" style="18" customWidth="1"/>
    <col min="14336" max="14336" width="27.140625" style="18" customWidth="1"/>
    <col min="14337" max="14337" width="24.7109375" style="18" customWidth="1"/>
    <col min="14338" max="14339" width="5.85546875" style="18" customWidth="1"/>
    <col min="14340" max="14340" width="9" style="18" customWidth="1"/>
    <col min="14341" max="14376" width="2.85546875" style="18" customWidth="1"/>
    <col min="14377" max="14377" width="5.7109375" style="18" bestFit="1" customWidth="1"/>
    <col min="14378" max="14378" width="3.42578125" style="18" customWidth="1"/>
    <col min="14379" max="14410" width="3" style="18" customWidth="1"/>
    <col min="14411" max="14411" width="5.7109375" style="18" bestFit="1" customWidth="1"/>
    <col min="14412" max="14412" width="4.42578125" style="18" customWidth="1"/>
    <col min="14413" max="14444" width="3.28515625" style="18" customWidth="1"/>
    <col min="14445" max="14445" width="5.7109375" style="18" bestFit="1" customWidth="1"/>
    <col min="14446" max="14446" width="3.5703125" style="18" customWidth="1"/>
    <col min="14447" max="14478" width="2.85546875" style="18" customWidth="1"/>
    <col min="14479" max="14479" width="5.7109375" style="18" bestFit="1" customWidth="1"/>
    <col min="14480" max="14480" width="7.7109375" style="18" customWidth="1"/>
    <col min="14481" max="14481" width="7.42578125" style="18" customWidth="1"/>
    <col min="14482" max="14482" width="7.5703125" style="18" customWidth="1"/>
    <col min="14483" max="14483" width="12.42578125" style="18" customWidth="1"/>
    <col min="14484" max="14491" width="0" style="18" hidden="1" customWidth="1"/>
    <col min="14492" max="14492" width="15.42578125" style="18" customWidth="1"/>
    <col min="14493" max="14493" width="10" style="18" customWidth="1"/>
    <col min="14494" max="14589" width="9.140625" style="18"/>
    <col min="14590" max="14590" width="0" style="18" hidden="1" customWidth="1"/>
    <col min="14591" max="14591" width="4.28515625" style="18" customWidth="1"/>
    <col min="14592" max="14592" width="27.140625" style="18" customWidth="1"/>
    <col min="14593" max="14593" width="24.7109375" style="18" customWidth="1"/>
    <col min="14594" max="14595" width="5.85546875" style="18" customWidth="1"/>
    <col min="14596" max="14596" width="9" style="18" customWidth="1"/>
    <col min="14597" max="14632" width="2.85546875" style="18" customWidth="1"/>
    <col min="14633" max="14633" width="5.7109375" style="18" bestFit="1" customWidth="1"/>
    <col min="14634" max="14634" width="3.42578125" style="18" customWidth="1"/>
    <col min="14635" max="14666" width="3" style="18" customWidth="1"/>
    <col min="14667" max="14667" width="5.7109375" style="18" bestFit="1" customWidth="1"/>
    <col min="14668" max="14668" width="4.42578125" style="18" customWidth="1"/>
    <col min="14669" max="14700" width="3.28515625" style="18" customWidth="1"/>
    <col min="14701" max="14701" width="5.7109375" style="18" bestFit="1" customWidth="1"/>
    <col min="14702" max="14702" width="3.5703125" style="18" customWidth="1"/>
    <col min="14703" max="14734" width="2.85546875" style="18" customWidth="1"/>
    <col min="14735" max="14735" width="5.7109375" style="18" bestFit="1" customWidth="1"/>
    <col min="14736" max="14736" width="7.7109375" style="18" customWidth="1"/>
    <col min="14737" max="14737" width="7.42578125" style="18" customWidth="1"/>
    <col min="14738" max="14738" width="7.5703125" style="18" customWidth="1"/>
    <col min="14739" max="14739" width="12.42578125" style="18" customWidth="1"/>
    <col min="14740" max="14747" width="0" style="18" hidden="1" customWidth="1"/>
    <col min="14748" max="14748" width="15.42578125" style="18" customWidth="1"/>
    <col min="14749" max="14749" width="10" style="18" customWidth="1"/>
    <col min="14750" max="14845" width="9.140625" style="18"/>
    <col min="14846" max="14846" width="0" style="18" hidden="1" customWidth="1"/>
    <col min="14847" max="14847" width="4.28515625" style="18" customWidth="1"/>
    <col min="14848" max="14848" width="27.140625" style="18" customWidth="1"/>
    <col min="14849" max="14849" width="24.7109375" style="18" customWidth="1"/>
    <col min="14850" max="14851" width="5.85546875" style="18" customWidth="1"/>
    <col min="14852" max="14852" width="9" style="18" customWidth="1"/>
    <col min="14853" max="14888" width="2.85546875" style="18" customWidth="1"/>
    <col min="14889" max="14889" width="5.7109375" style="18" bestFit="1" customWidth="1"/>
    <col min="14890" max="14890" width="3.42578125" style="18" customWidth="1"/>
    <col min="14891" max="14922" width="3" style="18" customWidth="1"/>
    <col min="14923" max="14923" width="5.7109375" style="18" bestFit="1" customWidth="1"/>
    <col min="14924" max="14924" width="4.42578125" style="18" customWidth="1"/>
    <col min="14925" max="14956" width="3.28515625" style="18" customWidth="1"/>
    <col min="14957" max="14957" width="5.7109375" style="18" bestFit="1" customWidth="1"/>
    <col min="14958" max="14958" width="3.5703125" style="18" customWidth="1"/>
    <col min="14959" max="14990" width="2.85546875" style="18" customWidth="1"/>
    <col min="14991" max="14991" width="5.7109375" style="18" bestFit="1" customWidth="1"/>
    <col min="14992" max="14992" width="7.7109375" style="18" customWidth="1"/>
    <col min="14993" max="14993" width="7.42578125" style="18" customWidth="1"/>
    <col min="14994" max="14994" width="7.5703125" style="18" customWidth="1"/>
    <col min="14995" max="14995" width="12.42578125" style="18" customWidth="1"/>
    <col min="14996" max="15003" width="0" style="18" hidden="1" customWidth="1"/>
    <col min="15004" max="15004" width="15.42578125" style="18" customWidth="1"/>
    <col min="15005" max="15005" width="10" style="18" customWidth="1"/>
    <col min="15006" max="15101" width="9.140625" style="18"/>
    <col min="15102" max="15102" width="0" style="18" hidden="1" customWidth="1"/>
    <col min="15103" max="15103" width="4.28515625" style="18" customWidth="1"/>
    <col min="15104" max="15104" width="27.140625" style="18" customWidth="1"/>
    <col min="15105" max="15105" width="24.7109375" style="18" customWidth="1"/>
    <col min="15106" max="15107" width="5.85546875" style="18" customWidth="1"/>
    <col min="15108" max="15108" width="9" style="18" customWidth="1"/>
    <col min="15109" max="15144" width="2.85546875" style="18" customWidth="1"/>
    <col min="15145" max="15145" width="5.7109375" style="18" bestFit="1" customWidth="1"/>
    <col min="15146" max="15146" width="3.42578125" style="18" customWidth="1"/>
    <col min="15147" max="15178" width="3" style="18" customWidth="1"/>
    <col min="15179" max="15179" width="5.7109375" style="18" bestFit="1" customWidth="1"/>
    <col min="15180" max="15180" width="4.42578125" style="18" customWidth="1"/>
    <col min="15181" max="15212" width="3.28515625" style="18" customWidth="1"/>
    <col min="15213" max="15213" width="5.7109375" style="18" bestFit="1" customWidth="1"/>
    <col min="15214" max="15214" width="3.5703125" style="18" customWidth="1"/>
    <col min="15215" max="15246" width="2.85546875" style="18" customWidth="1"/>
    <col min="15247" max="15247" width="5.7109375" style="18" bestFit="1" customWidth="1"/>
    <col min="15248" max="15248" width="7.7109375" style="18" customWidth="1"/>
    <col min="15249" max="15249" width="7.42578125" style="18" customWidth="1"/>
    <col min="15250" max="15250" width="7.5703125" style="18" customWidth="1"/>
    <col min="15251" max="15251" width="12.42578125" style="18" customWidth="1"/>
    <col min="15252" max="15259" width="0" style="18" hidden="1" customWidth="1"/>
    <col min="15260" max="15260" width="15.42578125" style="18" customWidth="1"/>
    <col min="15261" max="15261" width="10" style="18" customWidth="1"/>
    <col min="15262" max="15357" width="9.140625" style="18"/>
    <col min="15358" max="15358" width="0" style="18" hidden="1" customWidth="1"/>
    <col min="15359" max="15359" width="4.28515625" style="18" customWidth="1"/>
    <col min="15360" max="15360" width="27.140625" style="18" customWidth="1"/>
    <col min="15361" max="15361" width="24.7109375" style="18" customWidth="1"/>
    <col min="15362" max="15363" width="5.85546875" style="18" customWidth="1"/>
    <col min="15364" max="15364" width="9" style="18" customWidth="1"/>
    <col min="15365" max="15400" width="2.85546875" style="18" customWidth="1"/>
    <col min="15401" max="15401" width="5.7109375" style="18" bestFit="1" customWidth="1"/>
    <col min="15402" max="15402" width="3.42578125" style="18" customWidth="1"/>
    <col min="15403" max="15434" width="3" style="18" customWidth="1"/>
    <col min="15435" max="15435" width="5.7109375" style="18" bestFit="1" customWidth="1"/>
    <col min="15436" max="15436" width="4.42578125" style="18" customWidth="1"/>
    <col min="15437" max="15468" width="3.28515625" style="18" customWidth="1"/>
    <col min="15469" max="15469" width="5.7109375" style="18" bestFit="1" customWidth="1"/>
    <col min="15470" max="15470" width="3.5703125" style="18" customWidth="1"/>
    <col min="15471" max="15502" width="2.85546875" style="18" customWidth="1"/>
    <col min="15503" max="15503" width="5.7109375" style="18" bestFit="1" customWidth="1"/>
    <col min="15504" max="15504" width="7.7109375" style="18" customWidth="1"/>
    <col min="15505" max="15505" width="7.42578125" style="18" customWidth="1"/>
    <col min="15506" max="15506" width="7.5703125" style="18" customWidth="1"/>
    <col min="15507" max="15507" width="12.42578125" style="18" customWidth="1"/>
    <col min="15508" max="15515" width="0" style="18" hidden="1" customWidth="1"/>
    <col min="15516" max="15516" width="15.42578125" style="18" customWidth="1"/>
    <col min="15517" max="15517" width="10" style="18" customWidth="1"/>
    <col min="15518" max="15613" width="9.140625" style="18"/>
    <col min="15614" max="15614" width="0" style="18" hidden="1" customWidth="1"/>
    <col min="15615" max="15615" width="4.28515625" style="18" customWidth="1"/>
    <col min="15616" max="15616" width="27.140625" style="18" customWidth="1"/>
    <col min="15617" max="15617" width="24.7109375" style="18" customWidth="1"/>
    <col min="15618" max="15619" width="5.85546875" style="18" customWidth="1"/>
    <col min="15620" max="15620" width="9" style="18" customWidth="1"/>
    <col min="15621" max="15656" width="2.85546875" style="18" customWidth="1"/>
    <col min="15657" max="15657" width="5.7109375" style="18" bestFit="1" customWidth="1"/>
    <col min="15658" max="15658" width="3.42578125" style="18" customWidth="1"/>
    <col min="15659" max="15690" width="3" style="18" customWidth="1"/>
    <col min="15691" max="15691" width="5.7109375" style="18" bestFit="1" customWidth="1"/>
    <col min="15692" max="15692" width="4.42578125" style="18" customWidth="1"/>
    <col min="15693" max="15724" width="3.28515625" style="18" customWidth="1"/>
    <col min="15725" max="15725" width="5.7109375" style="18" bestFit="1" customWidth="1"/>
    <col min="15726" max="15726" width="3.5703125" style="18" customWidth="1"/>
    <col min="15727" max="15758" width="2.85546875" style="18" customWidth="1"/>
    <col min="15759" max="15759" width="5.7109375" style="18" bestFit="1" customWidth="1"/>
    <col min="15760" max="15760" width="7.7109375" style="18" customWidth="1"/>
    <col min="15761" max="15761" width="7.42578125" style="18" customWidth="1"/>
    <col min="15762" max="15762" width="7.5703125" style="18" customWidth="1"/>
    <col min="15763" max="15763" width="12.42578125" style="18" customWidth="1"/>
    <col min="15764" max="15771" width="0" style="18" hidden="1" customWidth="1"/>
    <col min="15772" max="15772" width="15.42578125" style="18" customWidth="1"/>
    <col min="15773" max="15773" width="10" style="18" customWidth="1"/>
    <col min="15774" max="15869" width="9.140625" style="18"/>
    <col min="15870" max="15870" width="0" style="18" hidden="1" customWidth="1"/>
    <col min="15871" max="15871" width="4.28515625" style="18" customWidth="1"/>
    <col min="15872" max="15872" width="27.140625" style="18" customWidth="1"/>
    <col min="15873" max="15873" width="24.7109375" style="18" customWidth="1"/>
    <col min="15874" max="15875" width="5.85546875" style="18" customWidth="1"/>
    <col min="15876" max="15876" width="9" style="18" customWidth="1"/>
    <col min="15877" max="15912" width="2.85546875" style="18" customWidth="1"/>
    <col min="15913" max="15913" width="5.7109375" style="18" bestFit="1" customWidth="1"/>
    <col min="15914" max="15914" width="3.42578125" style="18" customWidth="1"/>
    <col min="15915" max="15946" width="3" style="18" customWidth="1"/>
    <col min="15947" max="15947" width="5.7109375" style="18" bestFit="1" customWidth="1"/>
    <col min="15948" max="15948" width="4.42578125" style="18" customWidth="1"/>
    <col min="15949" max="15980" width="3.28515625" style="18" customWidth="1"/>
    <col min="15981" max="15981" width="5.7109375" style="18" bestFit="1" customWidth="1"/>
    <col min="15982" max="15982" width="3.5703125" style="18" customWidth="1"/>
    <col min="15983" max="16014" width="2.85546875" style="18" customWidth="1"/>
    <col min="16015" max="16015" width="5.7109375" style="18" bestFit="1" customWidth="1"/>
    <col min="16016" max="16016" width="7.7109375" style="18" customWidth="1"/>
    <col min="16017" max="16017" width="7.42578125" style="18" customWidth="1"/>
    <col min="16018" max="16018" width="7.5703125" style="18" customWidth="1"/>
    <col min="16019" max="16019" width="12.42578125" style="18" customWidth="1"/>
    <col min="16020" max="16027" width="0" style="18" hidden="1" customWidth="1"/>
    <col min="16028" max="16028" width="15.42578125" style="18" customWidth="1"/>
    <col min="16029" max="16029" width="10" style="18" customWidth="1"/>
    <col min="16030" max="16125" width="9.140625" style="18"/>
    <col min="16126" max="16126" width="0" style="18" hidden="1" customWidth="1"/>
    <col min="16127" max="16127" width="4.28515625" style="18" customWidth="1"/>
    <col min="16128" max="16128" width="27.140625" style="18" customWidth="1"/>
    <col min="16129" max="16129" width="24.7109375" style="18" customWidth="1"/>
    <col min="16130" max="16131" width="5.85546875" style="18" customWidth="1"/>
    <col min="16132" max="16132" width="9" style="18" customWidth="1"/>
    <col min="16133" max="16168" width="2.85546875" style="18" customWidth="1"/>
    <col min="16169" max="16169" width="5.7109375" style="18" bestFit="1" customWidth="1"/>
    <col min="16170" max="16170" width="3.42578125" style="18" customWidth="1"/>
    <col min="16171" max="16202" width="3" style="18" customWidth="1"/>
    <col min="16203" max="16203" width="5.7109375" style="18" bestFit="1" customWidth="1"/>
    <col min="16204" max="16204" width="4.42578125" style="18" customWidth="1"/>
    <col min="16205" max="16236" width="3.28515625" style="18" customWidth="1"/>
    <col min="16237" max="16237" width="5.7109375" style="18" bestFit="1" customWidth="1"/>
    <col min="16238" max="16238" width="3.5703125" style="18" customWidth="1"/>
    <col min="16239" max="16270" width="2.85546875" style="18" customWidth="1"/>
    <col min="16271" max="16271" width="5.7109375" style="18" bestFit="1" customWidth="1"/>
    <col min="16272" max="16272" width="7.7109375" style="18" customWidth="1"/>
    <col min="16273" max="16273" width="7.42578125" style="18" customWidth="1"/>
    <col min="16274" max="16274" width="7.5703125" style="18" customWidth="1"/>
    <col min="16275" max="16275" width="12.42578125" style="18" customWidth="1"/>
    <col min="16276" max="16283" width="0" style="18" hidden="1" customWidth="1"/>
    <col min="16284" max="16284" width="15.42578125" style="18" customWidth="1"/>
    <col min="16285" max="16285" width="10" style="18" customWidth="1"/>
    <col min="16286" max="16384" width="9.140625" style="18"/>
  </cols>
  <sheetData>
    <row r="1" spans="1:158" s="1" customFormat="1" ht="15.75" customHeight="1" x14ac:dyDescent="0.25">
      <c r="B1" s="2"/>
      <c r="C1" s="3" t="s">
        <v>120</v>
      </c>
      <c r="D1" s="4"/>
      <c r="E1" s="4"/>
      <c r="F1" s="5"/>
      <c r="G1" s="5"/>
      <c r="H1" s="5"/>
      <c r="I1" s="5"/>
      <c r="J1" s="5"/>
      <c r="K1" s="5"/>
      <c r="L1" s="5"/>
      <c r="M1" s="5"/>
      <c r="N1" s="5"/>
      <c r="O1" s="5"/>
      <c r="P1" s="5"/>
      <c r="Q1" s="5"/>
      <c r="R1" s="5"/>
      <c r="S1" s="5"/>
      <c r="T1" s="5"/>
      <c r="U1" s="5"/>
      <c r="V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R1" s="5"/>
      <c r="ES1" s="7"/>
      <c r="ET1" s="7" t="s">
        <v>1</v>
      </c>
      <c r="EU1" s="7"/>
      <c r="EV1" s="7" t="s">
        <v>2</v>
      </c>
      <c r="EW1" s="7" t="s">
        <v>3</v>
      </c>
      <c r="EX1" s="1">
        <v>1</v>
      </c>
      <c r="EY1" s="8"/>
      <c r="EZ1" s="8"/>
    </row>
    <row r="2" spans="1:158" s="1" customFormat="1" ht="15.75" customHeight="1" x14ac:dyDescent="0.25">
      <c r="B2" s="2"/>
      <c r="C2" s="3" t="s">
        <v>4</v>
      </c>
      <c r="D2" s="50" t="s">
        <v>5</v>
      </c>
      <c r="E2" s="50"/>
      <c r="F2" s="50"/>
      <c r="G2" s="50"/>
      <c r="H2" s="50"/>
      <c r="I2" s="50"/>
      <c r="J2" s="50"/>
      <c r="K2" s="50"/>
      <c r="L2" s="50"/>
      <c r="M2" s="50"/>
      <c r="N2" s="50"/>
      <c r="O2" s="50"/>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7"/>
      <c r="ES2" s="7"/>
      <c r="ET2" s="7" t="s">
        <v>6</v>
      </c>
      <c r="EU2" s="7"/>
      <c r="EV2" s="7" t="s">
        <v>7</v>
      </c>
      <c r="EW2" s="7" t="s">
        <v>8</v>
      </c>
      <c r="EX2" s="1">
        <v>2</v>
      </c>
      <c r="EY2" s="8"/>
      <c r="EZ2" s="8"/>
    </row>
    <row r="3" spans="1:158" s="1" customFormat="1" ht="15.75" customHeight="1" x14ac:dyDescent="0.25">
      <c r="C3" s="7"/>
      <c r="D3" s="7"/>
      <c r="ER3" s="7"/>
      <c r="ES3" s="7"/>
      <c r="ET3" s="7" t="s">
        <v>9</v>
      </c>
      <c r="EU3" s="7"/>
      <c r="EV3" s="7" t="s">
        <v>10</v>
      </c>
      <c r="EW3" s="7" t="s">
        <v>11</v>
      </c>
      <c r="EY3" s="8"/>
      <c r="EZ3" s="8"/>
    </row>
    <row r="4" spans="1:158" s="1" customFormat="1" ht="12" customHeight="1" x14ac:dyDescent="0.25">
      <c r="B4" s="49" t="s">
        <v>12</v>
      </c>
      <c r="C4" s="49" t="s">
        <v>13</v>
      </c>
      <c r="D4" s="49" t="s">
        <v>14</v>
      </c>
      <c r="E4" s="51" t="s">
        <v>15</v>
      </c>
      <c r="F4" s="46" t="s">
        <v>16</v>
      </c>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8"/>
      <c r="AQ4" s="46" t="s">
        <v>17</v>
      </c>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8"/>
      <c r="BY4" s="46" t="s">
        <v>18</v>
      </c>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8"/>
      <c r="DG4" s="46" t="s">
        <v>19</v>
      </c>
      <c r="DH4" s="47"/>
      <c r="DI4" s="47"/>
      <c r="DJ4" s="47"/>
      <c r="DK4" s="47"/>
      <c r="DL4" s="47"/>
      <c r="DM4" s="47"/>
      <c r="DN4" s="47"/>
      <c r="DO4" s="47"/>
      <c r="DP4" s="47"/>
      <c r="DQ4" s="47"/>
      <c r="DR4" s="47"/>
      <c r="DS4" s="47"/>
      <c r="DT4" s="47"/>
      <c r="DU4" s="47"/>
      <c r="DV4" s="47"/>
      <c r="DW4" s="47"/>
      <c r="DX4" s="47"/>
      <c r="DY4" s="47"/>
      <c r="DZ4" s="47"/>
      <c r="EA4" s="47"/>
      <c r="EB4" s="47"/>
      <c r="EC4" s="47"/>
      <c r="ED4" s="47"/>
      <c r="EE4" s="47"/>
      <c r="EF4" s="47"/>
      <c r="EG4" s="47"/>
      <c r="EH4" s="47"/>
      <c r="EI4" s="47"/>
      <c r="EJ4" s="47"/>
      <c r="EK4" s="47"/>
      <c r="EL4" s="47"/>
      <c r="EM4" s="47"/>
      <c r="EN4" s="48"/>
      <c r="EO4" s="49" t="s">
        <v>20</v>
      </c>
      <c r="EP4" s="49" t="s">
        <v>21</v>
      </c>
      <c r="EQ4" s="49" t="s">
        <v>109</v>
      </c>
      <c r="ER4" s="7"/>
      <c r="ES4" s="7"/>
      <c r="ET4" s="7" t="s">
        <v>22</v>
      </c>
      <c r="EU4" s="7"/>
      <c r="EV4" s="7" t="s">
        <v>23</v>
      </c>
      <c r="EW4" s="7" t="s">
        <v>24</v>
      </c>
      <c r="EX4" s="7"/>
      <c r="EY4" s="10"/>
      <c r="EZ4" s="44" t="s">
        <v>110</v>
      </c>
      <c r="FA4" s="40" t="s">
        <v>112</v>
      </c>
      <c r="FB4" s="40" t="s">
        <v>113</v>
      </c>
    </row>
    <row r="5" spans="1:158" s="1" customFormat="1" ht="24" customHeight="1" x14ac:dyDescent="0.25">
      <c r="B5" s="49"/>
      <c r="C5" s="49"/>
      <c r="D5" s="49"/>
      <c r="E5" s="52"/>
      <c r="F5" s="11">
        <v>1</v>
      </c>
      <c r="G5" s="11">
        <v>2</v>
      </c>
      <c r="H5" s="11">
        <v>3</v>
      </c>
      <c r="I5" s="11">
        <v>4</v>
      </c>
      <c r="J5" s="11">
        <v>5</v>
      </c>
      <c r="K5" s="11">
        <v>6</v>
      </c>
      <c r="L5" s="11">
        <v>7</v>
      </c>
      <c r="M5" s="11">
        <v>8</v>
      </c>
      <c r="N5" s="11">
        <v>9</v>
      </c>
      <c r="O5" s="11">
        <v>10</v>
      </c>
      <c r="P5" s="11">
        <v>11</v>
      </c>
      <c r="Q5" s="11">
        <v>12</v>
      </c>
      <c r="R5" s="11">
        <v>13</v>
      </c>
      <c r="S5" s="11">
        <v>14</v>
      </c>
      <c r="T5" s="11">
        <v>15</v>
      </c>
      <c r="U5" s="11">
        <v>16</v>
      </c>
      <c r="V5" s="11">
        <v>17</v>
      </c>
      <c r="W5" s="11">
        <v>18</v>
      </c>
      <c r="X5" s="11">
        <v>19</v>
      </c>
      <c r="Y5" s="11">
        <v>20</v>
      </c>
      <c r="Z5" s="11">
        <v>21</v>
      </c>
      <c r="AA5" s="11">
        <v>22</v>
      </c>
      <c r="AB5" s="11">
        <v>23</v>
      </c>
      <c r="AC5" s="11">
        <v>24</v>
      </c>
      <c r="AD5" s="11">
        <v>25</v>
      </c>
      <c r="AE5" s="11">
        <v>26</v>
      </c>
      <c r="AF5" s="11">
        <v>27</v>
      </c>
      <c r="AG5" s="11">
        <v>28</v>
      </c>
      <c r="AH5" s="11">
        <v>29</v>
      </c>
      <c r="AI5" s="11">
        <v>30</v>
      </c>
      <c r="AJ5" s="11">
        <v>31</v>
      </c>
      <c r="AK5" s="11">
        <v>32</v>
      </c>
      <c r="AL5" s="11">
        <v>33</v>
      </c>
      <c r="AM5" s="11">
        <v>34</v>
      </c>
      <c r="AN5" s="11">
        <v>35</v>
      </c>
      <c r="AO5" s="11">
        <v>36</v>
      </c>
      <c r="AP5" s="12" t="s">
        <v>20</v>
      </c>
      <c r="AQ5" s="41" t="s">
        <v>25</v>
      </c>
      <c r="AR5" s="12">
        <v>1</v>
      </c>
      <c r="AS5" s="12">
        <v>2</v>
      </c>
      <c r="AT5" s="12">
        <v>3</v>
      </c>
      <c r="AU5" s="12">
        <v>4</v>
      </c>
      <c r="AV5" s="12">
        <v>5</v>
      </c>
      <c r="AW5" s="12">
        <v>6</v>
      </c>
      <c r="AX5" s="12">
        <v>7</v>
      </c>
      <c r="AY5" s="12">
        <v>8</v>
      </c>
      <c r="AZ5" s="12">
        <v>9</v>
      </c>
      <c r="BA5" s="12">
        <v>10</v>
      </c>
      <c r="BB5" s="12">
        <v>11</v>
      </c>
      <c r="BC5" s="12">
        <v>12</v>
      </c>
      <c r="BD5" s="12">
        <v>13</v>
      </c>
      <c r="BE5" s="12">
        <v>14</v>
      </c>
      <c r="BF5" s="12">
        <v>15</v>
      </c>
      <c r="BG5" s="12">
        <v>16</v>
      </c>
      <c r="BH5" s="12">
        <v>17</v>
      </c>
      <c r="BI5" s="12">
        <v>18</v>
      </c>
      <c r="BJ5" s="12">
        <v>19</v>
      </c>
      <c r="BK5" s="12">
        <v>20</v>
      </c>
      <c r="BL5" s="12">
        <v>21</v>
      </c>
      <c r="BM5" s="12">
        <v>22</v>
      </c>
      <c r="BN5" s="12">
        <v>23</v>
      </c>
      <c r="BO5" s="12">
        <v>24</v>
      </c>
      <c r="BP5" s="12">
        <v>25</v>
      </c>
      <c r="BQ5" s="12">
        <v>26</v>
      </c>
      <c r="BR5" s="12">
        <v>27</v>
      </c>
      <c r="BS5" s="12">
        <v>28</v>
      </c>
      <c r="BT5" s="12">
        <v>29</v>
      </c>
      <c r="BU5" s="12">
        <v>30</v>
      </c>
      <c r="BV5" s="12">
        <v>31</v>
      </c>
      <c r="BW5" s="12">
        <v>32</v>
      </c>
      <c r="BX5" s="13" t="s">
        <v>20</v>
      </c>
      <c r="BY5" s="41" t="s">
        <v>25</v>
      </c>
      <c r="BZ5" s="14">
        <v>1</v>
      </c>
      <c r="CA5" s="14">
        <v>2</v>
      </c>
      <c r="CB5" s="14">
        <v>3</v>
      </c>
      <c r="CC5" s="14">
        <v>4</v>
      </c>
      <c r="CD5" s="14">
        <v>5</v>
      </c>
      <c r="CE5" s="14">
        <v>6</v>
      </c>
      <c r="CF5" s="14">
        <v>7</v>
      </c>
      <c r="CG5" s="14">
        <v>8</v>
      </c>
      <c r="CH5" s="14">
        <v>9</v>
      </c>
      <c r="CI5" s="14">
        <v>10</v>
      </c>
      <c r="CJ5" s="14">
        <v>11</v>
      </c>
      <c r="CK5" s="14">
        <v>12</v>
      </c>
      <c r="CL5" s="14">
        <v>13</v>
      </c>
      <c r="CM5" s="14">
        <v>14</v>
      </c>
      <c r="CN5" s="14">
        <v>15</v>
      </c>
      <c r="CO5" s="14">
        <v>16</v>
      </c>
      <c r="CP5" s="14">
        <v>17</v>
      </c>
      <c r="CQ5" s="14">
        <v>18</v>
      </c>
      <c r="CR5" s="14">
        <v>19</v>
      </c>
      <c r="CS5" s="14">
        <v>20</v>
      </c>
      <c r="CT5" s="14">
        <v>21</v>
      </c>
      <c r="CU5" s="14">
        <v>22</v>
      </c>
      <c r="CV5" s="14">
        <v>23</v>
      </c>
      <c r="CW5" s="14">
        <v>24</v>
      </c>
      <c r="CX5" s="14">
        <v>25</v>
      </c>
      <c r="CY5" s="14">
        <v>26</v>
      </c>
      <c r="CZ5" s="14">
        <v>27</v>
      </c>
      <c r="DA5" s="14">
        <v>28</v>
      </c>
      <c r="DB5" s="14">
        <v>29</v>
      </c>
      <c r="DC5" s="14">
        <v>30</v>
      </c>
      <c r="DD5" s="14">
        <v>31</v>
      </c>
      <c r="DE5" s="14">
        <v>32</v>
      </c>
      <c r="DF5" s="13" t="s">
        <v>20</v>
      </c>
      <c r="DG5" s="41" t="s">
        <v>25</v>
      </c>
      <c r="DH5" s="13">
        <v>1</v>
      </c>
      <c r="DI5" s="13">
        <v>2</v>
      </c>
      <c r="DJ5" s="13">
        <v>3</v>
      </c>
      <c r="DK5" s="13">
        <v>4</v>
      </c>
      <c r="DL5" s="13">
        <v>5</v>
      </c>
      <c r="DM5" s="13">
        <v>6</v>
      </c>
      <c r="DN5" s="13">
        <v>7</v>
      </c>
      <c r="DO5" s="13">
        <v>8</v>
      </c>
      <c r="DP5" s="13">
        <v>9</v>
      </c>
      <c r="DQ5" s="13">
        <v>10</v>
      </c>
      <c r="DR5" s="13">
        <v>11</v>
      </c>
      <c r="DS5" s="13">
        <v>12</v>
      </c>
      <c r="DT5" s="13">
        <v>13</v>
      </c>
      <c r="DU5" s="13">
        <v>14</v>
      </c>
      <c r="DV5" s="13">
        <v>15</v>
      </c>
      <c r="DW5" s="13">
        <v>16</v>
      </c>
      <c r="DX5" s="13">
        <v>17</v>
      </c>
      <c r="DY5" s="13">
        <v>18</v>
      </c>
      <c r="DZ5" s="13">
        <v>19</v>
      </c>
      <c r="EA5" s="13">
        <v>20</v>
      </c>
      <c r="EB5" s="13">
        <v>21</v>
      </c>
      <c r="EC5" s="13">
        <v>22</v>
      </c>
      <c r="ED5" s="13">
        <v>23</v>
      </c>
      <c r="EE5" s="13">
        <v>24</v>
      </c>
      <c r="EF5" s="13">
        <v>25</v>
      </c>
      <c r="EG5" s="13">
        <v>26</v>
      </c>
      <c r="EH5" s="13">
        <v>27</v>
      </c>
      <c r="EI5" s="13">
        <v>28</v>
      </c>
      <c r="EJ5" s="13">
        <v>29</v>
      </c>
      <c r="EK5" s="13">
        <v>30</v>
      </c>
      <c r="EL5" s="13">
        <v>31</v>
      </c>
      <c r="EM5" s="13">
        <v>32</v>
      </c>
      <c r="EN5" s="13" t="s">
        <v>20</v>
      </c>
      <c r="EO5" s="49"/>
      <c r="EP5" s="49"/>
      <c r="EQ5" s="49"/>
      <c r="ER5" s="7"/>
      <c r="ES5" s="7"/>
      <c r="ET5" s="15"/>
      <c r="EU5" s="7"/>
      <c r="EV5" s="7"/>
      <c r="EW5" s="7"/>
      <c r="EX5" s="7"/>
      <c r="EY5" s="10"/>
      <c r="EZ5" s="45"/>
      <c r="FA5" s="40"/>
      <c r="FB5" s="40"/>
    </row>
    <row r="6" spans="1:158" s="1" customFormat="1" ht="24" customHeight="1" x14ac:dyDescent="0.25">
      <c r="B6" s="49"/>
      <c r="C6" s="49"/>
      <c r="D6" s="49"/>
      <c r="E6" s="53"/>
      <c r="F6" s="11">
        <v>1</v>
      </c>
      <c r="G6" s="11">
        <v>1</v>
      </c>
      <c r="H6" s="11">
        <v>1</v>
      </c>
      <c r="I6" s="11">
        <v>1</v>
      </c>
      <c r="J6" s="11">
        <v>1</v>
      </c>
      <c r="K6" s="11">
        <v>1</v>
      </c>
      <c r="L6" s="11">
        <v>1</v>
      </c>
      <c r="M6" s="11">
        <v>1</v>
      </c>
      <c r="N6" s="11">
        <v>1</v>
      </c>
      <c r="O6" s="11">
        <v>1</v>
      </c>
      <c r="P6" s="11">
        <v>1</v>
      </c>
      <c r="Q6" s="11">
        <v>1</v>
      </c>
      <c r="R6" s="11">
        <v>1</v>
      </c>
      <c r="S6" s="11">
        <v>1</v>
      </c>
      <c r="T6" s="11">
        <v>1</v>
      </c>
      <c r="U6" s="11">
        <v>1</v>
      </c>
      <c r="V6" s="11">
        <v>1</v>
      </c>
      <c r="W6" s="11">
        <v>1</v>
      </c>
      <c r="X6" s="11">
        <v>1</v>
      </c>
      <c r="Y6" s="11">
        <v>1</v>
      </c>
      <c r="Z6" s="11">
        <v>1</v>
      </c>
      <c r="AA6" s="11">
        <v>1</v>
      </c>
      <c r="AB6" s="11">
        <v>1</v>
      </c>
      <c r="AC6" s="11">
        <v>1</v>
      </c>
      <c r="AD6" s="11">
        <v>1</v>
      </c>
      <c r="AE6" s="11">
        <v>1</v>
      </c>
      <c r="AF6" s="11">
        <v>1</v>
      </c>
      <c r="AG6" s="11">
        <v>1</v>
      </c>
      <c r="AH6" s="11">
        <v>1</v>
      </c>
      <c r="AI6" s="11">
        <v>1</v>
      </c>
      <c r="AJ6" s="11">
        <v>1</v>
      </c>
      <c r="AK6" s="11">
        <v>1</v>
      </c>
      <c r="AL6" s="11">
        <v>1</v>
      </c>
      <c r="AM6" s="11">
        <v>1</v>
      </c>
      <c r="AN6" s="11">
        <v>1</v>
      </c>
      <c r="AO6" s="11">
        <v>1</v>
      </c>
      <c r="AP6" s="14">
        <f>SUM(F6:AO6)</f>
        <v>36</v>
      </c>
      <c r="AQ6" s="42"/>
      <c r="AR6" s="14">
        <v>1</v>
      </c>
      <c r="AS6" s="14">
        <v>1</v>
      </c>
      <c r="AT6" s="14">
        <v>1</v>
      </c>
      <c r="AU6" s="14">
        <v>1</v>
      </c>
      <c r="AV6" s="14">
        <v>1</v>
      </c>
      <c r="AW6" s="14">
        <v>1</v>
      </c>
      <c r="AX6" s="14">
        <v>1</v>
      </c>
      <c r="AY6" s="14">
        <v>1</v>
      </c>
      <c r="AZ6" s="14">
        <v>1</v>
      </c>
      <c r="BA6" s="14">
        <v>1</v>
      </c>
      <c r="BB6" s="14">
        <v>1</v>
      </c>
      <c r="BC6" s="14">
        <v>1</v>
      </c>
      <c r="BD6" s="14">
        <v>1</v>
      </c>
      <c r="BE6" s="14">
        <v>1</v>
      </c>
      <c r="BF6" s="14">
        <v>1</v>
      </c>
      <c r="BG6" s="14">
        <v>1</v>
      </c>
      <c r="BH6" s="14">
        <v>1</v>
      </c>
      <c r="BI6" s="14">
        <v>1</v>
      </c>
      <c r="BJ6" s="14">
        <v>1</v>
      </c>
      <c r="BK6" s="14">
        <v>1</v>
      </c>
      <c r="BL6" s="14">
        <v>1</v>
      </c>
      <c r="BM6" s="14">
        <v>1</v>
      </c>
      <c r="BN6" s="14">
        <v>1</v>
      </c>
      <c r="BO6" s="14">
        <v>1</v>
      </c>
      <c r="BP6" s="14">
        <v>1</v>
      </c>
      <c r="BQ6" s="14">
        <v>1</v>
      </c>
      <c r="BR6" s="14">
        <v>1</v>
      </c>
      <c r="BS6" s="14">
        <v>1</v>
      </c>
      <c r="BT6" s="14">
        <v>1</v>
      </c>
      <c r="BU6" s="14">
        <v>1</v>
      </c>
      <c r="BV6" s="14">
        <v>1</v>
      </c>
      <c r="BW6" s="14">
        <v>1</v>
      </c>
      <c r="BX6" s="17">
        <v>32</v>
      </c>
      <c r="BY6" s="42"/>
      <c r="BZ6" s="14">
        <v>1</v>
      </c>
      <c r="CA6" s="14">
        <v>1</v>
      </c>
      <c r="CB6" s="14">
        <v>1</v>
      </c>
      <c r="CC6" s="14">
        <v>1</v>
      </c>
      <c r="CD6" s="14">
        <v>1</v>
      </c>
      <c r="CE6" s="14">
        <v>1</v>
      </c>
      <c r="CF6" s="14">
        <v>1</v>
      </c>
      <c r="CG6" s="14">
        <v>1</v>
      </c>
      <c r="CH6" s="14">
        <v>1</v>
      </c>
      <c r="CI6" s="14">
        <v>1</v>
      </c>
      <c r="CJ6" s="14">
        <v>1</v>
      </c>
      <c r="CK6" s="14">
        <v>1</v>
      </c>
      <c r="CL6" s="14">
        <v>1</v>
      </c>
      <c r="CM6" s="14">
        <v>1</v>
      </c>
      <c r="CN6" s="14">
        <v>1</v>
      </c>
      <c r="CO6" s="14">
        <v>1</v>
      </c>
      <c r="CP6" s="14">
        <v>1</v>
      </c>
      <c r="CQ6" s="14">
        <v>1</v>
      </c>
      <c r="CR6" s="14">
        <v>1</v>
      </c>
      <c r="CS6" s="14">
        <v>1</v>
      </c>
      <c r="CT6" s="14">
        <v>1</v>
      </c>
      <c r="CU6" s="14">
        <v>1</v>
      </c>
      <c r="CV6" s="14">
        <v>1</v>
      </c>
      <c r="CW6" s="14">
        <v>1</v>
      </c>
      <c r="CX6" s="14">
        <v>1</v>
      </c>
      <c r="CY6" s="14">
        <v>1</v>
      </c>
      <c r="CZ6" s="14">
        <v>1</v>
      </c>
      <c r="DA6" s="14">
        <v>1</v>
      </c>
      <c r="DB6" s="14">
        <v>1</v>
      </c>
      <c r="DC6" s="14">
        <v>1</v>
      </c>
      <c r="DD6" s="14">
        <v>1</v>
      </c>
      <c r="DE6" s="14">
        <v>1</v>
      </c>
      <c r="DF6" s="14">
        <f>SUM(BZ6:DE6)</f>
        <v>32</v>
      </c>
      <c r="DG6" s="42"/>
      <c r="DH6" s="14">
        <v>1</v>
      </c>
      <c r="DI6" s="14">
        <v>1</v>
      </c>
      <c r="DJ6" s="14">
        <v>1</v>
      </c>
      <c r="DK6" s="14">
        <v>1</v>
      </c>
      <c r="DL6" s="14">
        <v>1</v>
      </c>
      <c r="DM6" s="14">
        <v>1</v>
      </c>
      <c r="DN6" s="14">
        <v>1</v>
      </c>
      <c r="DO6" s="14">
        <v>1</v>
      </c>
      <c r="DP6" s="14">
        <v>1</v>
      </c>
      <c r="DQ6" s="14">
        <v>1</v>
      </c>
      <c r="DR6" s="14">
        <v>1</v>
      </c>
      <c r="DS6" s="14">
        <v>1</v>
      </c>
      <c r="DT6" s="14">
        <v>1</v>
      </c>
      <c r="DU6" s="14">
        <v>1</v>
      </c>
      <c r="DV6" s="14">
        <v>1</v>
      </c>
      <c r="DW6" s="14">
        <v>1</v>
      </c>
      <c r="DX6" s="14">
        <v>1</v>
      </c>
      <c r="DY6" s="14">
        <v>1</v>
      </c>
      <c r="DZ6" s="14">
        <v>1</v>
      </c>
      <c r="EA6" s="14">
        <v>1</v>
      </c>
      <c r="EB6" s="14">
        <v>1</v>
      </c>
      <c r="EC6" s="14">
        <v>1</v>
      </c>
      <c r="ED6" s="14">
        <v>1</v>
      </c>
      <c r="EE6" s="14">
        <v>1</v>
      </c>
      <c r="EF6" s="14">
        <v>1</v>
      </c>
      <c r="EG6" s="14">
        <v>1</v>
      </c>
      <c r="EH6" s="14">
        <v>1</v>
      </c>
      <c r="EI6" s="14">
        <v>1</v>
      </c>
      <c r="EJ6" s="14">
        <v>1</v>
      </c>
      <c r="EK6" s="14">
        <v>1</v>
      </c>
      <c r="EL6" s="14">
        <v>1</v>
      </c>
      <c r="EM6" s="14">
        <v>1</v>
      </c>
      <c r="EN6" s="14">
        <f>SUM(DH6:EM6)</f>
        <v>32</v>
      </c>
      <c r="EO6" s="14">
        <f>SUM(AP6,BX6,DF6,EN6)</f>
        <v>132</v>
      </c>
      <c r="EP6" s="14" t="s">
        <v>26</v>
      </c>
      <c r="EQ6" s="14" t="s">
        <v>26</v>
      </c>
      <c r="EY6" s="8"/>
      <c r="EZ6" s="14" t="s">
        <v>111</v>
      </c>
      <c r="FA6" s="38"/>
      <c r="FB6" s="38"/>
    </row>
    <row r="7" spans="1:158" x14ac:dyDescent="0.25">
      <c r="A7" s="18" t="s">
        <v>27</v>
      </c>
      <c r="B7" s="19">
        <v>1</v>
      </c>
      <c r="C7" s="20" t="s">
        <v>28</v>
      </c>
      <c r="D7" s="20" t="s">
        <v>29</v>
      </c>
      <c r="E7" s="19" t="s">
        <v>7</v>
      </c>
      <c r="F7" s="19">
        <v>0</v>
      </c>
      <c r="G7" s="19">
        <v>1</v>
      </c>
      <c r="H7" s="19">
        <v>1</v>
      </c>
      <c r="I7" s="19">
        <v>0</v>
      </c>
      <c r="J7" s="19">
        <v>1</v>
      </c>
      <c r="K7" s="19">
        <v>1</v>
      </c>
      <c r="L7" s="19">
        <v>1</v>
      </c>
      <c r="M7" s="19">
        <v>1</v>
      </c>
      <c r="N7" s="19">
        <v>1</v>
      </c>
      <c r="O7" s="19">
        <v>0</v>
      </c>
      <c r="P7" s="19">
        <v>1</v>
      </c>
      <c r="Q7" s="19">
        <v>1</v>
      </c>
      <c r="R7" s="19">
        <v>1</v>
      </c>
      <c r="S7" s="19">
        <v>0</v>
      </c>
      <c r="T7" s="19">
        <v>1</v>
      </c>
      <c r="U7" s="19">
        <v>1</v>
      </c>
      <c r="V7" s="19">
        <v>1</v>
      </c>
      <c r="W7" s="19">
        <v>0</v>
      </c>
      <c r="X7" s="19">
        <v>1</v>
      </c>
      <c r="Y7" s="19">
        <v>1</v>
      </c>
      <c r="Z7" s="19">
        <v>0</v>
      </c>
      <c r="AA7" s="19">
        <v>0</v>
      </c>
      <c r="AB7" s="19">
        <v>0</v>
      </c>
      <c r="AC7" s="19">
        <v>1</v>
      </c>
      <c r="AD7" s="19">
        <v>1</v>
      </c>
      <c r="AE7" s="19">
        <v>1</v>
      </c>
      <c r="AF7" s="19">
        <v>1</v>
      </c>
      <c r="AG7" s="19">
        <v>1</v>
      </c>
      <c r="AH7" s="19">
        <v>1</v>
      </c>
      <c r="AI7" s="19">
        <v>1</v>
      </c>
      <c r="AJ7" s="19">
        <v>1</v>
      </c>
      <c r="AK7" s="19">
        <v>1</v>
      </c>
      <c r="AL7" s="19">
        <v>1</v>
      </c>
      <c r="AM7" s="19">
        <v>1</v>
      </c>
      <c r="AN7" s="19">
        <v>0</v>
      </c>
      <c r="AO7" s="19">
        <v>1</v>
      </c>
      <c r="AP7" s="21">
        <f t="shared" ref="AP7:AP26" si="0">SUM(F7:AO7)</f>
        <v>27</v>
      </c>
      <c r="AQ7" s="22">
        <v>1</v>
      </c>
      <c r="AR7" s="21">
        <v>0</v>
      </c>
      <c r="AS7" s="21">
        <v>0</v>
      </c>
      <c r="AT7" s="21">
        <v>1</v>
      </c>
      <c r="AU7" s="21">
        <v>0</v>
      </c>
      <c r="AV7" s="21">
        <v>1</v>
      </c>
      <c r="AW7" s="21">
        <v>0</v>
      </c>
      <c r="AX7" s="21">
        <v>1</v>
      </c>
      <c r="AY7" s="21">
        <v>1</v>
      </c>
      <c r="AZ7" s="21">
        <v>0</v>
      </c>
      <c r="BA7" s="21">
        <v>0</v>
      </c>
      <c r="BB7" s="21">
        <v>0</v>
      </c>
      <c r="BC7" s="21">
        <v>0</v>
      </c>
      <c r="BD7" s="21">
        <v>1</v>
      </c>
      <c r="BE7" s="21">
        <v>1</v>
      </c>
      <c r="BF7" s="21">
        <v>1</v>
      </c>
      <c r="BG7" s="21">
        <v>1</v>
      </c>
      <c r="BH7" s="21">
        <v>1</v>
      </c>
      <c r="BI7" s="21">
        <v>1</v>
      </c>
      <c r="BJ7" s="21">
        <v>1</v>
      </c>
      <c r="BK7" s="21">
        <v>1</v>
      </c>
      <c r="BL7" s="21">
        <v>1</v>
      </c>
      <c r="BM7" s="21">
        <v>1</v>
      </c>
      <c r="BN7" s="21">
        <v>0</v>
      </c>
      <c r="BO7" s="21">
        <v>1</v>
      </c>
      <c r="BP7" s="21">
        <v>0</v>
      </c>
      <c r="BQ7" s="21">
        <v>0</v>
      </c>
      <c r="BR7" s="21">
        <v>1</v>
      </c>
      <c r="BS7" s="21">
        <v>1</v>
      </c>
      <c r="BT7" s="21">
        <v>0</v>
      </c>
      <c r="BU7" s="21">
        <v>1</v>
      </c>
      <c r="BV7" s="21">
        <v>1</v>
      </c>
      <c r="BW7" s="21">
        <v>1</v>
      </c>
      <c r="BX7" s="23">
        <v>20</v>
      </c>
      <c r="BY7" s="22">
        <v>1</v>
      </c>
      <c r="BZ7" s="23">
        <v>1</v>
      </c>
      <c r="CA7" s="23">
        <v>1</v>
      </c>
      <c r="CB7" s="23">
        <v>1</v>
      </c>
      <c r="CC7" s="23">
        <v>0</v>
      </c>
      <c r="CD7" s="23">
        <v>0</v>
      </c>
      <c r="CE7" s="23">
        <v>0</v>
      </c>
      <c r="CF7" s="23">
        <v>1</v>
      </c>
      <c r="CG7" s="23">
        <v>0</v>
      </c>
      <c r="CH7" s="23">
        <v>1</v>
      </c>
      <c r="CI7" s="23">
        <v>1</v>
      </c>
      <c r="CJ7" s="23">
        <v>0</v>
      </c>
      <c r="CK7" s="23">
        <v>0</v>
      </c>
      <c r="CL7" s="23">
        <v>0</v>
      </c>
      <c r="CM7" s="23">
        <v>1</v>
      </c>
      <c r="CN7" s="23">
        <v>1</v>
      </c>
      <c r="CO7" s="23">
        <v>1</v>
      </c>
      <c r="CP7" s="23">
        <v>0</v>
      </c>
      <c r="CQ7" s="23">
        <v>0</v>
      </c>
      <c r="CR7" s="23">
        <v>0</v>
      </c>
      <c r="CS7" s="23">
        <v>0</v>
      </c>
      <c r="CT7" s="23">
        <v>0</v>
      </c>
      <c r="CU7" s="23">
        <v>0</v>
      </c>
      <c r="CV7" s="23">
        <v>1</v>
      </c>
      <c r="CW7" s="23">
        <v>0</v>
      </c>
      <c r="CX7" s="23">
        <v>0</v>
      </c>
      <c r="CY7" s="23">
        <v>1</v>
      </c>
      <c r="CZ7" s="23">
        <v>1</v>
      </c>
      <c r="DA7" s="23">
        <v>1</v>
      </c>
      <c r="DB7" s="23">
        <v>1</v>
      </c>
      <c r="DC7" s="23">
        <v>1</v>
      </c>
      <c r="DD7" s="23">
        <v>1</v>
      </c>
      <c r="DE7" s="23">
        <v>1</v>
      </c>
      <c r="DF7" s="22">
        <v>17</v>
      </c>
      <c r="DG7" s="22">
        <v>1</v>
      </c>
      <c r="DH7" s="22">
        <v>0</v>
      </c>
      <c r="DI7" s="22">
        <v>1</v>
      </c>
      <c r="DJ7" s="22">
        <v>1</v>
      </c>
      <c r="DK7" s="22">
        <v>1</v>
      </c>
      <c r="DL7" s="22">
        <v>1</v>
      </c>
      <c r="DM7" s="22">
        <v>1</v>
      </c>
      <c r="DN7" s="22">
        <v>1</v>
      </c>
      <c r="DO7" s="22">
        <v>1</v>
      </c>
      <c r="DP7" s="22">
        <v>0</v>
      </c>
      <c r="DQ7" s="22">
        <v>1</v>
      </c>
      <c r="DR7" s="22">
        <v>1</v>
      </c>
      <c r="DS7" s="22">
        <v>1</v>
      </c>
      <c r="DT7" s="22">
        <v>1</v>
      </c>
      <c r="DU7" s="22">
        <v>1</v>
      </c>
      <c r="DV7" s="22">
        <v>1</v>
      </c>
      <c r="DW7" s="22">
        <v>1</v>
      </c>
      <c r="DX7" s="22">
        <v>1</v>
      </c>
      <c r="DY7" s="22">
        <v>1</v>
      </c>
      <c r="DZ7" s="22">
        <v>0</v>
      </c>
      <c r="EA7" s="22">
        <v>1</v>
      </c>
      <c r="EB7" s="22">
        <v>0</v>
      </c>
      <c r="EC7" s="22">
        <v>1</v>
      </c>
      <c r="ED7" s="22">
        <v>1</v>
      </c>
      <c r="EE7" s="22">
        <v>1</v>
      </c>
      <c r="EF7" s="22">
        <v>1</v>
      </c>
      <c r="EG7" s="22">
        <v>1</v>
      </c>
      <c r="EH7" s="22">
        <v>1</v>
      </c>
      <c r="EI7" s="22">
        <v>0</v>
      </c>
      <c r="EJ7" s="22">
        <v>0</v>
      </c>
      <c r="EK7" s="22">
        <v>0</v>
      </c>
      <c r="EL7" s="22">
        <v>0</v>
      </c>
      <c r="EM7" s="22">
        <v>0</v>
      </c>
      <c r="EN7" s="22">
        <v>23</v>
      </c>
      <c r="EO7" s="24">
        <f t="shared" ref="EO7:EO26" si="1">SUM(AP7,BX7,DF7,EN7)</f>
        <v>87</v>
      </c>
      <c r="EP7" s="21">
        <v>7</v>
      </c>
      <c r="EQ7" s="25">
        <v>8</v>
      </c>
      <c r="ER7" s="18">
        <f t="shared" ref="ER7:ER26" si="2">D$1</f>
        <v>0</v>
      </c>
      <c r="EU7" s="18">
        <v>0</v>
      </c>
      <c r="EV7" s="26" t="s">
        <v>30</v>
      </c>
      <c r="EX7" s="27" t="s">
        <v>31</v>
      </c>
      <c r="EY7" s="28"/>
      <c r="EZ7" s="37" t="s">
        <v>114</v>
      </c>
      <c r="FA7" s="39">
        <f>EP7-EQ7</f>
        <v>-1</v>
      </c>
      <c r="FB7" s="39">
        <f>EP7-EZ7</f>
        <v>0</v>
      </c>
    </row>
    <row r="8" spans="1:158" x14ac:dyDescent="0.25">
      <c r="A8" s="18" t="s">
        <v>27</v>
      </c>
      <c r="B8" s="19">
        <v>2</v>
      </c>
      <c r="C8" s="19" t="s">
        <v>32</v>
      </c>
      <c r="D8" s="19" t="s">
        <v>33</v>
      </c>
      <c r="E8" s="19" t="s">
        <v>7</v>
      </c>
      <c r="F8" s="19">
        <v>1</v>
      </c>
      <c r="G8" s="19">
        <v>1</v>
      </c>
      <c r="H8" s="19">
        <v>1</v>
      </c>
      <c r="I8" s="19">
        <v>0</v>
      </c>
      <c r="J8" s="19">
        <v>1</v>
      </c>
      <c r="K8" s="19">
        <v>1</v>
      </c>
      <c r="L8" s="19">
        <v>1</v>
      </c>
      <c r="M8" s="19">
        <v>1</v>
      </c>
      <c r="N8" s="19">
        <v>1</v>
      </c>
      <c r="O8" s="19">
        <v>1</v>
      </c>
      <c r="P8" s="19">
        <v>1</v>
      </c>
      <c r="Q8" s="19">
        <v>1</v>
      </c>
      <c r="R8" s="19">
        <v>1</v>
      </c>
      <c r="S8" s="19">
        <v>1</v>
      </c>
      <c r="T8" s="19">
        <v>1</v>
      </c>
      <c r="U8" s="19">
        <v>1</v>
      </c>
      <c r="V8" s="19">
        <v>1</v>
      </c>
      <c r="W8" s="19">
        <v>0</v>
      </c>
      <c r="X8" s="19">
        <v>1</v>
      </c>
      <c r="Y8" s="19">
        <v>0</v>
      </c>
      <c r="Z8" s="19">
        <v>1</v>
      </c>
      <c r="AA8" s="19">
        <v>0</v>
      </c>
      <c r="AB8" s="19">
        <v>0</v>
      </c>
      <c r="AC8" s="19">
        <v>1</v>
      </c>
      <c r="AD8" s="19">
        <v>1</v>
      </c>
      <c r="AE8" s="19">
        <v>1</v>
      </c>
      <c r="AF8" s="19">
        <v>0</v>
      </c>
      <c r="AG8" s="19">
        <v>1</v>
      </c>
      <c r="AH8" s="19">
        <v>1</v>
      </c>
      <c r="AI8" s="19">
        <v>0</v>
      </c>
      <c r="AJ8" s="19">
        <v>1</v>
      </c>
      <c r="AK8" s="19">
        <v>1</v>
      </c>
      <c r="AL8" s="19">
        <v>1</v>
      </c>
      <c r="AM8" s="19">
        <v>1</v>
      </c>
      <c r="AN8" s="19">
        <v>1</v>
      </c>
      <c r="AO8" s="19">
        <v>1</v>
      </c>
      <c r="AP8" s="21">
        <f t="shared" si="0"/>
        <v>29</v>
      </c>
      <c r="AQ8" s="22">
        <v>2</v>
      </c>
      <c r="AR8" s="21">
        <v>1</v>
      </c>
      <c r="AS8" s="21">
        <v>0</v>
      </c>
      <c r="AT8" s="21">
        <v>0</v>
      </c>
      <c r="AU8" s="21">
        <v>0</v>
      </c>
      <c r="AV8" s="21">
        <v>1</v>
      </c>
      <c r="AW8" s="21">
        <v>1</v>
      </c>
      <c r="AX8" s="21">
        <v>1</v>
      </c>
      <c r="AY8" s="21">
        <v>1</v>
      </c>
      <c r="AZ8" s="21">
        <v>1</v>
      </c>
      <c r="BA8" s="21">
        <v>1</v>
      </c>
      <c r="BB8" s="21">
        <v>1</v>
      </c>
      <c r="BC8" s="21">
        <v>1</v>
      </c>
      <c r="BD8" s="21">
        <v>1</v>
      </c>
      <c r="BE8" s="21">
        <v>1</v>
      </c>
      <c r="BF8" s="21">
        <v>1</v>
      </c>
      <c r="BG8" s="21">
        <v>1</v>
      </c>
      <c r="BH8" s="21">
        <v>1</v>
      </c>
      <c r="BI8" s="21">
        <v>1</v>
      </c>
      <c r="BJ8" s="21">
        <v>1</v>
      </c>
      <c r="BK8" s="21">
        <v>1</v>
      </c>
      <c r="BL8" s="21">
        <v>0</v>
      </c>
      <c r="BM8" s="21">
        <v>1</v>
      </c>
      <c r="BN8" s="21">
        <v>1</v>
      </c>
      <c r="BO8" s="21">
        <v>1</v>
      </c>
      <c r="BP8" s="21">
        <v>1</v>
      </c>
      <c r="BQ8" s="21">
        <v>0</v>
      </c>
      <c r="BR8" s="21">
        <v>1</v>
      </c>
      <c r="BS8" s="21">
        <v>1</v>
      </c>
      <c r="BT8" s="21">
        <v>0</v>
      </c>
      <c r="BU8" s="21">
        <v>1</v>
      </c>
      <c r="BV8" s="21">
        <v>1</v>
      </c>
      <c r="BW8" s="21">
        <v>1</v>
      </c>
      <c r="BX8" s="23">
        <v>26</v>
      </c>
      <c r="BY8" s="22">
        <v>2</v>
      </c>
      <c r="BZ8" s="23">
        <v>1</v>
      </c>
      <c r="CA8" s="23">
        <v>1</v>
      </c>
      <c r="CB8" s="23">
        <v>1</v>
      </c>
      <c r="CC8" s="23">
        <v>1</v>
      </c>
      <c r="CD8" s="23">
        <v>0</v>
      </c>
      <c r="CE8" s="23">
        <v>0</v>
      </c>
      <c r="CF8" s="23">
        <v>1</v>
      </c>
      <c r="CG8" s="23">
        <v>1</v>
      </c>
      <c r="CH8" s="23">
        <v>1</v>
      </c>
      <c r="CI8" s="23">
        <v>0</v>
      </c>
      <c r="CJ8" s="23">
        <v>1</v>
      </c>
      <c r="CK8" s="23">
        <v>1</v>
      </c>
      <c r="CL8" s="23">
        <v>1</v>
      </c>
      <c r="CM8" s="23">
        <v>1</v>
      </c>
      <c r="CN8" s="23">
        <v>1</v>
      </c>
      <c r="CO8" s="23">
        <v>1</v>
      </c>
      <c r="CP8" s="23">
        <v>0</v>
      </c>
      <c r="CQ8" s="23">
        <v>0</v>
      </c>
      <c r="CR8" s="23">
        <v>0</v>
      </c>
      <c r="CS8" s="23">
        <v>0</v>
      </c>
      <c r="CT8" s="23">
        <v>0</v>
      </c>
      <c r="CU8" s="23">
        <v>1</v>
      </c>
      <c r="CV8" s="23">
        <v>0</v>
      </c>
      <c r="CW8" s="23">
        <v>0</v>
      </c>
      <c r="CX8" s="23">
        <v>1</v>
      </c>
      <c r="CY8" s="23">
        <v>1</v>
      </c>
      <c r="CZ8" s="23">
        <v>1</v>
      </c>
      <c r="DA8" s="23">
        <v>1</v>
      </c>
      <c r="DB8" s="23">
        <v>0</v>
      </c>
      <c r="DC8" s="23">
        <v>1</v>
      </c>
      <c r="DD8" s="23">
        <v>0</v>
      </c>
      <c r="DE8" s="23">
        <v>1</v>
      </c>
      <c r="DF8" s="22">
        <v>20</v>
      </c>
      <c r="DG8" s="22">
        <v>2</v>
      </c>
      <c r="DH8" s="22">
        <v>0</v>
      </c>
      <c r="DI8" s="22">
        <v>1</v>
      </c>
      <c r="DJ8" s="22">
        <v>1</v>
      </c>
      <c r="DK8" s="22">
        <v>1</v>
      </c>
      <c r="DL8" s="22">
        <v>1</v>
      </c>
      <c r="DM8" s="22">
        <v>1</v>
      </c>
      <c r="DN8" s="22">
        <v>1</v>
      </c>
      <c r="DO8" s="22">
        <v>0</v>
      </c>
      <c r="DP8" s="22">
        <v>1</v>
      </c>
      <c r="DQ8" s="22">
        <v>1</v>
      </c>
      <c r="DR8" s="22">
        <v>0</v>
      </c>
      <c r="DS8" s="22">
        <v>0</v>
      </c>
      <c r="DT8" s="22">
        <v>0</v>
      </c>
      <c r="DU8" s="22">
        <v>0</v>
      </c>
      <c r="DV8" s="22">
        <v>0</v>
      </c>
      <c r="DW8" s="22">
        <v>0</v>
      </c>
      <c r="DX8" s="22">
        <v>0</v>
      </c>
      <c r="DY8" s="22">
        <v>0</v>
      </c>
      <c r="DZ8" s="22">
        <v>1</v>
      </c>
      <c r="EA8" s="22">
        <v>1</v>
      </c>
      <c r="EB8" s="22">
        <v>1</v>
      </c>
      <c r="EC8" s="22">
        <v>1</v>
      </c>
      <c r="ED8" s="22">
        <v>1</v>
      </c>
      <c r="EE8" s="22">
        <v>1</v>
      </c>
      <c r="EF8" s="22">
        <v>0</v>
      </c>
      <c r="EG8" s="22">
        <v>0</v>
      </c>
      <c r="EH8" s="22">
        <v>0</v>
      </c>
      <c r="EI8" s="22">
        <v>1</v>
      </c>
      <c r="EJ8" s="22">
        <v>0</v>
      </c>
      <c r="EK8" s="22">
        <v>0</v>
      </c>
      <c r="EL8" s="22">
        <v>1</v>
      </c>
      <c r="EM8" s="22">
        <v>0</v>
      </c>
      <c r="EN8" s="22">
        <v>16</v>
      </c>
      <c r="EO8" s="24">
        <f t="shared" si="1"/>
        <v>91</v>
      </c>
      <c r="EP8" s="21">
        <v>7</v>
      </c>
      <c r="EQ8" s="25">
        <v>8</v>
      </c>
      <c r="ER8" s="18">
        <f t="shared" si="2"/>
        <v>0</v>
      </c>
      <c r="EU8" s="18">
        <v>1</v>
      </c>
      <c r="EV8" s="18">
        <v>1</v>
      </c>
      <c r="EX8" s="28" t="s">
        <v>34</v>
      </c>
      <c r="EY8" s="28" t="s">
        <v>35</v>
      </c>
      <c r="EZ8" s="37" t="s">
        <v>114</v>
      </c>
      <c r="FA8" s="39">
        <f t="shared" ref="FA8:FA26" si="3">EP8-EQ8</f>
        <v>-1</v>
      </c>
      <c r="FB8" s="39">
        <f t="shared" ref="FB8:FB25" si="4">EP8-EZ8</f>
        <v>0</v>
      </c>
    </row>
    <row r="9" spans="1:158" x14ac:dyDescent="0.25">
      <c r="A9" s="18" t="s">
        <v>27</v>
      </c>
      <c r="B9" s="19">
        <v>3</v>
      </c>
      <c r="C9" s="19" t="s">
        <v>36</v>
      </c>
      <c r="D9" s="19" t="s">
        <v>37</v>
      </c>
      <c r="E9" s="19" t="s">
        <v>7</v>
      </c>
      <c r="F9" s="19">
        <v>0</v>
      </c>
      <c r="G9" s="19">
        <v>1</v>
      </c>
      <c r="H9" s="19">
        <v>1</v>
      </c>
      <c r="I9" s="19">
        <v>0</v>
      </c>
      <c r="J9" s="19">
        <v>1</v>
      </c>
      <c r="K9" s="19">
        <v>1</v>
      </c>
      <c r="L9" s="19">
        <v>1</v>
      </c>
      <c r="M9" s="19">
        <v>1</v>
      </c>
      <c r="N9" s="19">
        <v>1</v>
      </c>
      <c r="O9" s="19">
        <v>0</v>
      </c>
      <c r="P9" s="19">
        <v>0</v>
      </c>
      <c r="Q9" s="19">
        <v>1</v>
      </c>
      <c r="R9" s="19">
        <v>1</v>
      </c>
      <c r="S9" s="19">
        <v>1</v>
      </c>
      <c r="T9" s="19">
        <v>1</v>
      </c>
      <c r="U9" s="19">
        <v>1</v>
      </c>
      <c r="V9" s="19">
        <v>1</v>
      </c>
      <c r="W9" s="19">
        <v>0</v>
      </c>
      <c r="X9" s="19">
        <v>1</v>
      </c>
      <c r="Y9" s="19">
        <v>1</v>
      </c>
      <c r="Z9" s="19">
        <v>1</v>
      </c>
      <c r="AA9" s="19">
        <v>1</v>
      </c>
      <c r="AB9" s="19">
        <v>0</v>
      </c>
      <c r="AC9" s="19">
        <v>1</v>
      </c>
      <c r="AD9" s="19">
        <v>1</v>
      </c>
      <c r="AE9" s="19">
        <v>1</v>
      </c>
      <c r="AF9" s="19">
        <v>0</v>
      </c>
      <c r="AG9" s="19">
        <v>1</v>
      </c>
      <c r="AH9" s="19">
        <v>1</v>
      </c>
      <c r="AI9" s="19">
        <v>0</v>
      </c>
      <c r="AJ9" s="19">
        <v>1</v>
      </c>
      <c r="AK9" s="19">
        <v>1</v>
      </c>
      <c r="AL9" s="19">
        <v>1</v>
      </c>
      <c r="AM9" s="19">
        <v>1</v>
      </c>
      <c r="AN9" s="19">
        <v>1</v>
      </c>
      <c r="AO9" s="19">
        <v>1</v>
      </c>
      <c r="AP9" s="21">
        <f t="shared" si="0"/>
        <v>28</v>
      </c>
      <c r="AQ9" s="22">
        <v>2</v>
      </c>
      <c r="AR9" s="21">
        <v>1</v>
      </c>
      <c r="AS9" s="21">
        <v>1</v>
      </c>
      <c r="AT9" s="21">
        <v>1</v>
      </c>
      <c r="AU9" s="21">
        <v>1</v>
      </c>
      <c r="AV9" s="21">
        <v>1</v>
      </c>
      <c r="AW9" s="21">
        <v>1</v>
      </c>
      <c r="AX9" s="21">
        <v>1</v>
      </c>
      <c r="AY9" s="21">
        <v>1</v>
      </c>
      <c r="AZ9" s="21">
        <v>1</v>
      </c>
      <c r="BA9" s="21">
        <v>1</v>
      </c>
      <c r="BB9" s="21">
        <v>1</v>
      </c>
      <c r="BC9" s="21">
        <v>1</v>
      </c>
      <c r="BD9" s="21">
        <v>1</v>
      </c>
      <c r="BE9" s="21">
        <v>1</v>
      </c>
      <c r="BF9" s="21">
        <v>1</v>
      </c>
      <c r="BG9" s="21">
        <v>1</v>
      </c>
      <c r="BH9" s="21">
        <v>1</v>
      </c>
      <c r="BI9" s="21">
        <v>1</v>
      </c>
      <c r="BJ9" s="21">
        <v>1</v>
      </c>
      <c r="BK9" s="21">
        <v>1</v>
      </c>
      <c r="BL9" s="21">
        <v>1</v>
      </c>
      <c r="BM9" s="21">
        <v>1</v>
      </c>
      <c r="BN9" s="21">
        <v>1</v>
      </c>
      <c r="BO9" s="21">
        <v>1</v>
      </c>
      <c r="BP9" s="21">
        <v>1</v>
      </c>
      <c r="BQ9" s="21">
        <v>1</v>
      </c>
      <c r="BR9" s="21">
        <v>1</v>
      </c>
      <c r="BS9" s="21">
        <v>1</v>
      </c>
      <c r="BT9" s="21">
        <v>0</v>
      </c>
      <c r="BU9" s="21">
        <v>1</v>
      </c>
      <c r="BV9" s="21">
        <v>1</v>
      </c>
      <c r="BW9" s="21">
        <v>1</v>
      </c>
      <c r="BX9" s="23">
        <v>31</v>
      </c>
      <c r="BY9" s="22">
        <v>2</v>
      </c>
      <c r="BZ9" s="23">
        <v>1</v>
      </c>
      <c r="CA9" s="23">
        <v>1</v>
      </c>
      <c r="CB9" s="23">
        <v>1</v>
      </c>
      <c r="CC9" s="23">
        <v>1</v>
      </c>
      <c r="CD9" s="23">
        <v>0</v>
      </c>
      <c r="CE9" s="23">
        <v>1</v>
      </c>
      <c r="CF9" s="23">
        <v>1</v>
      </c>
      <c r="CG9" s="23">
        <v>0</v>
      </c>
      <c r="CH9" s="23">
        <v>0</v>
      </c>
      <c r="CI9" s="23">
        <v>0</v>
      </c>
      <c r="CJ9" s="23">
        <v>1</v>
      </c>
      <c r="CK9" s="23">
        <v>1</v>
      </c>
      <c r="CL9" s="23">
        <v>1</v>
      </c>
      <c r="CM9" s="23">
        <v>1</v>
      </c>
      <c r="CN9" s="23">
        <v>1</v>
      </c>
      <c r="CO9" s="23">
        <v>1</v>
      </c>
      <c r="CP9" s="23">
        <v>1</v>
      </c>
      <c r="CQ9" s="23">
        <v>1</v>
      </c>
      <c r="CR9" s="23">
        <v>1</v>
      </c>
      <c r="CS9" s="23">
        <v>0</v>
      </c>
      <c r="CT9" s="23">
        <v>0</v>
      </c>
      <c r="CU9" s="23">
        <v>1</v>
      </c>
      <c r="CV9" s="23">
        <v>1</v>
      </c>
      <c r="CW9" s="23">
        <v>1</v>
      </c>
      <c r="CX9" s="23">
        <v>0</v>
      </c>
      <c r="CY9" s="23">
        <v>1</v>
      </c>
      <c r="CZ9" s="23">
        <v>1</v>
      </c>
      <c r="DA9" s="23">
        <v>1</v>
      </c>
      <c r="DB9" s="23">
        <v>1</v>
      </c>
      <c r="DC9" s="23">
        <v>1</v>
      </c>
      <c r="DD9" s="23">
        <v>1</v>
      </c>
      <c r="DE9" s="23">
        <v>1</v>
      </c>
      <c r="DF9" s="22">
        <v>25</v>
      </c>
      <c r="DG9" s="22">
        <v>2</v>
      </c>
      <c r="DH9" s="22">
        <v>1</v>
      </c>
      <c r="DI9" s="22">
        <v>1</v>
      </c>
      <c r="DJ9" s="22">
        <v>1</v>
      </c>
      <c r="DK9" s="22">
        <v>1</v>
      </c>
      <c r="DL9" s="22">
        <v>0</v>
      </c>
      <c r="DM9" s="22">
        <v>1</v>
      </c>
      <c r="DN9" s="22">
        <v>1</v>
      </c>
      <c r="DO9" s="22">
        <v>1</v>
      </c>
      <c r="DP9" s="22">
        <v>0</v>
      </c>
      <c r="DQ9" s="22">
        <v>1</v>
      </c>
      <c r="DR9" s="22">
        <v>1</v>
      </c>
      <c r="DS9" s="22">
        <v>1</v>
      </c>
      <c r="DT9" s="22">
        <v>1</v>
      </c>
      <c r="DU9" s="22">
        <v>1</v>
      </c>
      <c r="DV9" s="22">
        <v>1</v>
      </c>
      <c r="DW9" s="22">
        <v>1</v>
      </c>
      <c r="DX9" s="22">
        <v>1</v>
      </c>
      <c r="DY9" s="22">
        <v>1</v>
      </c>
      <c r="DZ9" s="22">
        <v>1</v>
      </c>
      <c r="EA9" s="22">
        <v>1</v>
      </c>
      <c r="EB9" s="22">
        <v>1</v>
      </c>
      <c r="EC9" s="22">
        <v>1</v>
      </c>
      <c r="ED9" s="22">
        <v>0</v>
      </c>
      <c r="EE9" s="22">
        <v>1</v>
      </c>
      <c r="EF9" s="22">
        <v>0</v>
      </c>
      <c r="EG9" s="22">
        <v>1</v>
      </c>
      <c r="EH9" s="22">
        <v>1</v>
      </c>
      <c r="EI9" s="22">
        <v>1</v>
      </c>
      <c r="EJ9" s="22">
        <v>1</v>
      </c>
      <c r="EK9" s="22">
        <v>1</v>
      </c>
      <c r="EL9" s="22">
        <v>1</v>
      </c>
      <c r="EM9" s="22">
        <v>0</v>
      </c>
      <c r="EN9" s="22">
        <v>27</v>
      </c>
      <c r="EO9" s="24">
        <f t="shared" si="1"/>
        <v>111</v>
      </c>
      <c r="EP9" s="21">
        <v>8</v>
      </c>
      <c r="EQ9" s="25">
        <v>9</v>
      </c>
      <c r="ER9" s="18">
        <f t="shared" si="2"/>
        <v>0</v>
      </c>
      <c r="EU9" s="18">
        <v>2</v>
      </c>
      <c r="EV9" s="18">
        <v>1</v>
      </c>
      <c r="EX9" s="28" t="s">
        <v>38</v>
      </c>
      <c r="EY9" s="28" t="s">
        <v>39</v>
      </c>
      <c r="EZ9" s="37" t="s">
        <v>115</v>
      </c>
      <c r="FA9" s="39">
        <f t="shared" si="3"/>
        <v>-1</v>
      </c>
      <c r="FB9" s="39">
        <f t="shared" si="4"/>
        <v>0</v>
      </c>
    </row>
    <row r="10" spans="1:158" x14ac:dyDescent="0.25">
      <c r="A10" s="18" t="s">
        <v>27</v>
      </c>
      <c r="B10" s="19">
        <v>4</v>
      </c>
      <c r="C10" s="19" t="s">
        <v>40</v>
      </c>
      <c r="D10" s="19" t="s">
        <v>41</v>
      </c>
      <c r="E10" s="19" t="s">
        <v>7</v>
      </c>
      <c r="F10" s="19">
        <v>0</v>
      </c>
      <c r="G10" s="19">
        <v>1</v>
      </c>
      <c r="H10" s="19">
        <v>1</v>
      </c>
      <c r="I10" s="19">
        <v>0</v>
      </c>
      <c r="J10" s="19">
        <v>1</v>
      </c>
      <c r="K10" s="19">
        <v>1</v>
      </c>
      <c r="L10" s="19">
        <v>1</v>
      </c>
      <c r="M10" s="19">
        <v>0</v>
      </c>
      <c r="N10" s="19">
        <v>0</v>
      </c>
      <c r="O10" s="19">
        <v>0</v>
      </c>
      <c r="P10" s="19">
        <v>1</v>
      </c>
      <c r="Q10" s="19">
        <v>0</v>
      </c>
      <c r="R10" s="19">
        <v>1</v>
      </c>
      <c r="S10" s="19">
        <v>1</v>
      </c>
      <c r="T10" s="19">
        <v>1</v>
      </c>
      <c r="U10" s="19">
        <v>1</v>
      </c>
      <c r="V10" s="19">
        <v>1</v>
      </c>
      <c r="W10" s="19">
        <v>1</v>
      </c>
      <c r="X10" s="19">
        <v>0</v>
      </c>
      <c r="Y10" s="19">
        <v>1</v>
      </c>
      <c r="Z10" s="19">
        <v>0</v>
      </c>
      <c r="AA10" s="19">
        <v>1</v>
      </c>
      <c r="AB10" s="19">
        <v>0</v>
      </c>
      <c r="AC10" s="19">
        <v>1</v>
      </c>
      <c r="AD10" s="19">
        <v>1</v>
      </c>
      <c r="AE10" s="19">
        <v>1</v>
      </c>
      <c r="AF10" s="19">
        <v>0</v>
      </c>
      <c r="AG10" s="19">
        <v>0</v>
      </c>
      <c r="AH10" s="19">
        <v>1</v>
      </c>
      <c r="AI10" s="19">
        <v>1</v>
      </c>
      <c r="AJ10" s="19">
        <v>1</v>
      </c>
      <c r="AK10" s="19">
        <v>0</v>
      </c>
      <c r="AL10" s="19">
        <v>1</v>
      </c>
      <c r="AM10" s="19">
        <v>1</v>
      </c>
      <c r="AN10" s="19">
        <v>0</v>
      </c>
      <c r="AO10" s="19">
        <v>1</v>
      </c>
      <c r="AP10" s="21">
        <f t="shared" si="0"/>
        <v>23</v>
      </c>
      <c r="AQ10" s="22">
        <v>1</v>
      </c>
      <c r="AR10" s="21">
        <v>1</v>
      </c>
      <c r="AS10" s="21">
        <v>1</v>
      </c>
      <c r="AT10" s="21">
        <v>1</v>
      </c>
      <c r="AU10" s="21">
        <v>1</v>
      </c>
      <c r="AV10" s="21">
        <v>1</v>
      </c>
      <c r="AW10" s="21">
        <v>1</v>
      </c>
      <c r="AX10" s="21">
        <v>1</v>
      </c>
      <c r="AY10" s="21">
        <v>1</v>
      </c>
      <c r="AZ10" s="21">
        <v>1</v>
      </c>
      <c r="BA10" s="21">
        <v>1</v>
      </c>
      <c r="BB10" s="21">
        <v>1</v>
      </c>
      <c r="BC10" s="21">
        <v>0</v>
      </c>
      <c r="BD10" s="21">
        <v>1</v>
      </c>
      <c r="BE10" s="21">
        <v>0</v>
      </c>
      <c r="BF10" s="21">
        <v>0</v>
      </c>
      <c r="BG10" s="21">
        <v>1</v>
      </c>
      <c r="BH10" s="21">
        <v>1</v>
      </c>
      <c r="BI10" s="21">
        <v>1</v>
      </c>
      <c r="BJ10" s="21">
        <v>1</v>
      </c>
      <c r="BK10" s="21">
        <v>1</v>
      </c>
      <c r="BL10" s="21">
        <v>0</v>
      </c>
      <c r="BM10" s="21">
        <v>1</v>
      </c>
      <c r="BN10" s="21">
        <v>1</v>
      </c>
      <c r="BO10" s="21">
        <v>0</v>
      </c>
      <c r="BP10" s="21">
        <v>0</v>
      </c>
      <c r="BQ10" s="21">
        <v>1</v>
      </c>
      <c r="BR10" s="21">
        <v>1</v>
      </c>
      <c r="BS10" s="21">
        <v>1</v>
      </c>
      <c r="BT10" s="21">
        <v>0</v>
      </c>
      <c r="BU10" s="21">
        <v>1</v>
      </c>
      <c r="BV10" s="21">
        <v>1</v>
      </c>
      <c r="BW10" s="21">
        <v>1</v>
      </c>
      <c r="BX10" s="23">
        <v>25</v>
      </c>
      <c r="BY10" s="22">
        <v>1</v>
      </c>
      <c r="BZ10" s="23">
        <v>1</v>
      </c>
      <c r="CA10" s="23">
        <v>1</v>
      </c>
      <c r="CB10" s="23">
        <v>1</v>
      </c>
      <c r="CC10" s="23">
        <v>0</v>
      </c>
      <c r="CD10" s="23">
        <v>0</v>
      </c>
      <c r="CE10" s="23">
        <v>1</v>
      </c>
      <c r="CF10" s="23">
        <v>1</v>
      </c>
      <c r="CG10" s="23">
        <v>1</v>
      </c>
      <c r="CH10" s="23">
        <v>0</v>
      </c>
      <c r="CI10" s="23">
        <v>0</v>
      </c>
      <c r="CJ10" s="23">
        <v>0</v>
      </c>
      <c r="CK10" s="23">
        <v>0</v>
      </c>
      <c r="CL10" s="23">
        <v>0</v>
      </c>
      <c r="CM10" s="23">
        <v>0</v>
      </c>
      <c r="CN10" s="23">
        <v>1</v>
      </c>
      <c r="CO10" s="23">
        <v>0</v>
      </c>
      <c r="CP10" s="23">
        <v>1</v>
      </c>
      <c r="CQ10" s="23">
        <v>0</v>
      </c>
      <c r="CR10" s="23">
        <v>0</v>
      </c>
      <c r="CS10" s="23">
        <v>0</v>
      </c>
      <c r="CT10" s="23">
        <v>0</v>
      </c>
      <c r="CU10" s="23">
        <v>0</v>
      </c>
      <c r="CV10" s="23">
        <v>0</v>
      </c>
      <c r="CW10" s="23">
        <v>0</v>
      </c>
      <c r="CX10" s="23">
        <v>0</v>
      </c>
      <c r="CY10" s="23">
        <v>0</v>
      </c>
      <c r="CZ10" s="23">
        <v>0</v>
      </c>
      <c r="DA10" s="23">
        <v>0</v>
      </c>
      <c r="DB10" s="23">
        <v>0</v>
      </c>
      <c r="DC10" s="23">
        <v>1</v>
      </c>
      <c r="DD10" s="23">
        <v>0</v>
      </c>
      <c r="DE10" s="23">
        <v>0</v>
      </c>
      <c r="DF10" s="22">
        <v>9</v>
      </c>
      <c r="DG10" s="22">
        <v>1</v>
      </c>
      <c r="DH10" s="22">
        <v>0</v>
      </c>
      <c r="DI10" s="22">
        <v>1</v>
      </c>
      <c r="DJ10" s="22">
        <v>1</v>
      </c>
      <c r="DK10" s="22">
        <v>1</v>
      </c>
      <c r="DL10" s="22">
        <v>1</v>
      </c>
      <c r="DM10" s="22">
        <v>1</v>
      </c>
      <c r="DN10" s="22">
        <v>1</v>
      </c>
      <c r="DO10" s="22">
        <v>0</v>
      </c>
      <c r="DP10" s="22">
        <v>0</v>
      </c>
      <c r="DQ10" s="22">
        <v>0</v>
      </c>
      <c r="DR10" s="22">
        <v>0</v>
      </c>
      <c r="DS10" s="22">
        <v>0</v>
      </c>
      <c r="DT10" s="22">
        <v>0</v>
      </c>
      <c r="DU10" s="22">
        <v>0</v>
      </c>
      <c r="DV10" s="22">
        <v>0</v>
      </c>
      <c r="DW10" s="22">
        <v>0</v>
      </c>
      <c r="DX10" s="22">
        <v>0</v>
      </c>
      <c r="DY10" s="22">
        <v>0</v>
      </c>
      <c r="DZ10" s="22">
        <v>0</v>
      </c>
      <c r="EA10" s="22">
        <v>0</v>
      </c>
      <c r="EB10" s="22">
        <v>0</v>
      </c>
      <c r="EC10" s="22">
        <v>0</v>
      </c>
      <c r="ED10" s="22">
        <v>0</v>
      </c>
      <c r="EE10" s="22">
        <v>0</v>
      </c>
      <c r="EF10" s="22">
        <v>0</v>
      </c>
      <c r="EG10" s="22">
        <v>0</v>
      </c>
      <c r="EH10" s="22">
        <v>0</v>
      </c>
      <c r="EI10" s="22">
        <v>0</v>
      </c>
      <c r="EJ10" s="22">
        <v>0</v>
      </c>
      <c r="EK10" s="22">
        <v>0</v>
      </c>
      <c r="EL10" s="22">
        <v>0</v>
      </c>
      <c r="EM10" s="22">
        <v>0</v>
      </c>
      <c r="EN10" s="22">
        <v>6</v>
      </c>
      <c r="EO10" s="24">
        <f t="shared" si="1"/>
        <v>63</v>
      </c>
      <c r="EP10" s="21">
        <v>5</v>
      </c>
      <c r="EQ10" s="25">
        <v>7</v>
      </c>
      <c r="ER10" s="18">
        <f t="shared" si="2"/>
        <v>0</v>
      </c>
      <c r="EU10" s="18">
        <v>3</v>
      </c>
      <c r="EV10" s="18">
        <v>1</v>
      </c>
      <c r="EX10" s="28" t="s">
        <v>42</v>
      </c>
      <c r="EY10" s="28" t="s">
        <v>43</v>
      </c>
      <c r="EZ10" s="37" t="s">
        <v>116</v>
      </c>
      <c r="FA10" s="39">
        <f t="shared" si="3"/>
        <v>-2</v>
      </c>
      <c r="FB10" s="39">
        <f t="shared" si="4"/>
        <v>0</v>
      </c>
    </row>
    <row r="11" spans="1:158" x14ac:dyDescent="0.25">
      <c r="A11" s="18" t="s">
        <v>27</v>
      </c>
      <c r="B11" s="19">
        <v>5</v>
      </c>
      <c r="C11" s="19" t="s">
        <v>44</v>
      </c>
      <c r="D11" s="19" t="s">
        <v>45</v>
      </c>
      <c r="E11" s="19" t="s">
        <v>7</v>
      </c>
      <c r="F11" s="19">
        <v>1</v>
      </c>
      <c r="G11" s="19">
        <v>1</v>
      </c>
      <c r="H11" s="19">
        <v>1</v>
      </c>
      <c r="I11" s="19">
        <v>0</v>
      </c>
      <c r="J11" s="19">
        <v>0</v>
      </c>
      <c r="K11" s="19">
        <v>0</v>
      </c>
      <c r="L11" s="19">
        <v>1</v>
      </c>
      <c r="M11" s="19">
        <v>1</v>
      </c>
      <c r="N11" s="19">
        <v>1</v>
      </c>
      <c r="O11" s="19">
        <v>0</v>
      </c>
      <c r="P11" s="19">
        <v>0</v>
      </c>
      <c r="Q11" s="19">
        <v>0</v>
      </c>
      <c r="R11" s="19">
        <v>1</v>
      </c>
      <c r="S11" s="19">
        <v>1</v>
      </c>
      <c r="T11" s="19">
        <v>1</v>
      </c>
      <c r="U11" s="19">
        <v>1</v>
      </c>
      <c r="V11" s="19">
        <v>1</v>
      </c>
      <c r="W11" s="19">
        <v>0</v>
      </c>
      <c r="X11" s="19">
        <v>1</v>
      </c>
      <c r="Y11" s="19">
        <v>0</v>
      </c>
      <c r="Z11" s="19">
        <v>1</v>
      </c>
      <c r="AA11" s="19">
        <v>0</v>
      </c>
      <c r="AB11" s="19">
        <v>0</v>
      </c>
      <c r="AC11" s="19">
        <v>1</v>
      </c>
      <c r="AD11" s="19">
        <v>1</v>
      </c>
      <c r="AE11" s="19">
        <v>1</v>
      </c>
      <c r="AF11" s="19">
        <v>1</v>
      </c>
      <c r="AG11" s="19">
        <v>0</v>
      </c>
      <c r="AH11" s="19">
        <v>1</v>
      </c>
      <c r="AI11" s="19">
        <v>1</v>
      </c>
      <c r="AJ11" s="19">
        <v>1</v>
      </c>
      <c r="AK11" s="19">
        <v>0</v>
      </c>
      <c r="AL11" s="19">
        <v>1</v>
      </c>
      <c r="AM11" s="19">
        <v>1</v>
      </c>
      <c r="AN11" s="19">
        <v>1</v>
      </c>
      <c r="AO11" s="19">
        <v>1</v>
      </c>
      <c r="AP11" s="21">
        <f t="shared" si="0"/>
        <v>24</v>
      </c>
      <c r="AQ11" s="22">
        <v>2</v>
      </c>
      <c r="AR11" s="21">
        <v>1</v>
      </c>
      <c r="AS11" s="21">
        <v>0</v>
      </c>
      <c r="AT11" s="21">
        <v>0</v>
      </c>
      <c r="AU11" s="21">
        <v>0</v>
      </c>
      <c r="AV11" s="21">
        <v>1</v>
      </c>
      <c r="AW11" s="21">
        <v>1</v>
      </c>
      <c r="AX11" s="21">
        <v>1</v>
      </c>
      <c r="AY11" s="21">
        <v>1</v>
      </c>
      <c r="AZ11" s="21">
        <v>1</v>
      </c>
      <c r="BA11" s="21">
        <v>1</v>
      </c>
      <c r="BB11" s="21">
        <v>1</v>
      </c>
      <c r="BC11" s="21">
        <v>1</v>
      </c>
      <c r="BD11" s="21">
        <v>1</v>
      </c>
      <c r="BE11" s="21">
        <v>0</v>
      </c>
      <c r="BF11" s="21">
        <v>1</v>
      </c>
      <c r="BG11" s="21">
        <v>1</v>
      </c>
      <c r="BH11" s="21">
        <v>1</v>
      </c>
      <c r="BI11" s="21">
        <v>1</v>
      </c>
      <c r="BJ11" s="21">
        <v>1</v>
      </c>
      <c r="BK11" s="21">
        <v>1</v>
      </c>
      <c r="BL11" s="21">
        <v>1</v>
      </c>
      <c r="BM11" s="21">
        <v>1</v>
      </c>
      <c r="BN11" s="21">
        <v>1</v>
      </c>
      <c r="BO11" s="21">
        <v>1</v>
      </c>
      <c r="BP11" s="21">
        <v>1</v>
      </c>
      <c r="BQ11" s="21">
        <v>1</v>
      </c>
      <c r="BR11" s="21">
        <v>1</v>
      </c>
      <c r="BS11" s="21">
        <v>1</v>
      </c>
      <c r="BT11" s="21">
        <v>0</v>
      </c>
      <c r="BU11" s="21">
        <v>1</v>
      </c>
      <c r="BV11" s="21">
        <v>1</v>
      </c>
      <c r="BW11" s="21">
        <v>1</v>
      </c>
      <c r="BX11" s="23">
        <v>27</v>
      </c>
      <c r="BY11" s="22">
        <v>2</v>
      </c>
      <c r="BZ11" s="23">
        <v>1</v>
      </c>
      <c r="CA11" s="23">
        <v>1</v>
      </c>
      <c r="CB11" s="23">
        <v>1</v>
      </c>
      <c r="CC11" s="23">
        <v>1</v>
      </c>
      <c r="CD11" s="23">
        <v>1</v>
      </c>
      <c r="CE11" s="23">
        <v>0</v>
      </c>
      <c r="CF11" s="23">
        <v>1</v>
      </c>
      <c r="CG11" s="23">
        <v>1</v>
      </c>
      <c r="CH11" s="23">
        <v>0</v>
      </c>
      <c r="CI11" s="23">
        <v>0</v>
      </c>
      <c r="CJ11" s="23">
        <v>1</v>
      </c>
      <c r="CK11" s="23">
        <v>0</v>
      </c>
      <c r="CL11" s="23">
        <v>1</v>
      </c>
      <c r="CM11" s="23">
        <v>1</v>
      </c>
      <c r="CN11" s="23">
        <v>1</v>
      </c>
      <c r="CO11" s="23">
        <v>1</v>
      </c>
      <c r="CP11" s="23">
        <v>0</v>
      </c>
      <c r="CQ11" s="23">
        <v>0</v>
      </c>
      <c r="CR11" s="23">
        <v>1</v>
      </c>
      <c r="CS11" s="23">
        <v>0</v>
      </c>
      <c r="CT11" s="23">
        <v>0</v>
      </c>
      <c r="CU11" s="23">
        <v>0</v>
      </c>
      <c r="CV11" s="23">
        <v>0</v>
      </c>
      <c r="CW11" s="23">
        <v>0</v>
      </c>
      <c r="CX11" s="23">
        <v>1</v>
      </c>
      <c r="CY11" s="23">
        <v>0</v>
      </c>
      <c r="CZ11" s="23">
        <v>1</v>
      </c>
      <c r="DA11" s="23">
        <v>1</v>
      </c>
      <c r="DB11" s="23">
        <v>1</v>
      </c>
      <c r="DC11" s="23">
        <v>1</v>
      </c>
      <c r="DD11" s="23">
        <v>1</v>
      </c>
      <c r="DE11" s="23">
        <v>0</v>
      </c>
      <c r="DF11" s="22">
        <v>19</v>
      </c>
      <c r="DG11" s="22">
        <v>2</v>
      </c>
      <c r="DH11" s="22">
        <v>0</v>
      </c>
      <c r="DI11" s="22">
        <v>1</v>
      </c>
      <c r="DJ11" s="22">
        <v>1</v>
      </c>
      <c r="DK11" s="22">
        <v>1</v>
      </c>
      <c r="DL11" s="22">
        <v>1</v>
      </c>
      <c r="DM11" s="22">
        <v>1</v>
      </c>
      <c r="DN11" s="22">
        <v>0</v>
      </c>
      <c r="DO11" s="22">
        <v>1</v>
      </c>
      <c r="DP11" s="22">
        <v>0</v>
      </c>
      <c r="DQ11" s="22">
        <v>1</v>
      </c>
      <c r="DR11" s="22">
        <v>1</v>
      </c>
      <c r="DS11" s="22">
        <v>1</v>
      </c>
      <c r="DT11" s="22">
        <v>1</v>
      </c>
      <c r="DU11" s="22">
        <v>1</v>
      </c>
      <c r="DV11" s="22">
        <v>1</v>
      </c>
      <c r="DW11" s="22">
        <v>1</v>
      </c>
      <c r="DX11" s="22">
        <v>1</v>
      </c>
      <c r="DY11" s="22">
        <v>0</v>
      </c>
      <c r="DZ11" s="22">
        <v>1</v>
      </c>
      <c r="EA11" s="22">
        <v>1</v>
      </c>
      <c r="EB11" s="22">
        <v>1</v>
      </c>
      <c r="EC11" s="22">
        <v>1</v>
      </c>
      <c r="ED11" s="22">
        <v>1</v>
      </c>
      <c r="EE11" s="22">
        <v>1</v>
      </c>
      <c r="EF11" s="22">
        <v>1</v>
      </c>
      <c r="EG11" s="22">
        <v>1</v>
      </c>
      <c r="EH11" s="22">
        <v>1</v>
      </c>
      <c r="EI11" s="22">
        <v>1</v>
      </c>
      <c r="EJ11" s="22">
        <v>0</v>
      </c>
      <c r="EK11" s="22">
        <v>0</v>
      </c>
      <c r="EL11" s="22">
        <v>1</v>
      </c>
      <c r="EM11" s="22">
        <v>0</v>
      </c>
      <c r="EN11" s="22">
        <v>25</v>
      </c>
      <c r="EO11" s="24">
        <f t="shared" si="1"/>
        <v>95</v>
      </c>
      <c r="EP11" s="21">
        <v>7</v>
      </c>
      <c r="EQ11" s="25">
        <v>9</v>
      </c>
      <c r="ER11" s="18">
        <f t="shared" si="2"/>
        <v>0</v>
      </c>
      <c r="EU11" s="18">
        <v>4</v>
      </c>
      <c r="EV11" s="18">
        <v>1</v>
      </c>
      <c r="EX11" s="28" t="s">
        <v>46</v>
      </c>
      <c r="EY11" s="28" t="s">
        <v>47</v>
      </c>
      <c r="EZ11" s="37" t="s">
        <v>114</v>
      </c>
      <c r="FA11" s="39">
        <f t="shared" si="3"/>
        <v>-2</v>
      </c>
      <c r="FB11" s="39">
        <f t="shared" si="4"/>
        <v>0</v>
      </c>
    </row>
    <row r="12" spans="1:158" x14ac:dyDescent="0.25">
      <c r="A12" s="18" t="s">
        <v>27</v>
      </c>
      <c r="B12" s="19">
        <v>6</v>
      </c>
      <c r="C12" s="19" t="s">
        <v>48</v>
      </c>
      <c r="D12" s="19" t="s">
        <v>49</v>
      </c>
      <c r="E12" s="19" t="s">
        <v>7</v>
      </c>
      <c r="F12" s="19">
        <v>1</v>
      </c>
      <c r="G12" s="19">
        <v>1</v>
      </c>
      <c r="H12" s="19">
        <v>1</v>
      </c>
      <c r="I12" s="19">
        <v>1</v>
      </c>
      <c r="J12" s="19">
        <v>1</v>
      </c>
      <c r="K12" s="19">
        <v>1</v>
      </c>
      <c r="L12" s="19">
        <v>1</v>
      </c>
      <c r="M12" s="19">
        <v>1</v>
      </c>
      <c r="N12" s="19">
        <v>1</v>
      </c>
      <c r="O12" s="19">
        <v>0</v>
      </c>
      <c r="P12" s="19">
        <v>1</v>
      </c>
      <c r="Q12" s="19">
        <v>0</v>
      </c>
      <c r="R12" s="19">
        <v>1</v>
      </c>
      <c r="S12" s="19">
        <v>1</v>
      </c>
      <c r="T12" s="19">
        <v>1</v>
      </c>
      <c r="U12" s="19">
        <v>1</v>
      </c>
      <c r="V12" s="19">
        <v>1</v>
      </c>
      <c r="W12" s="19">
        <v>0</v>
      </c>
      <c r="X12" s="19">
        <v>1</v>
      </c>
      <c r="Y12" s="19">
        <v>0</v>
      </c>
      <c r="Z12" s="19">
        <v>1</v>
      </c>
      <c r="AA12" s="19">
        <v>0</v>
      </c>
      <c r="AB12" s="19">
        <v>0</v>
      </c>
      <c r="AC12" s="19">
        <v>0</v>
      </c>
      <c r="AD12" s="19">
        <v>1</v>
      </c>
      <c r="AE12" s="19">
        <v>1</v>
      </c>
      <c r="AF12" s="19">
        <v>1</v>
      </c>
      <c r="AG12" s="19">
        <v>1</v>
      </c>
      <c r="AH12" s="19">
        <v>1</v>
      </c>
      <c r="AI12" s="19">
        <v>1</v>
      </c>
      <c r="AJ12" s="19">
        <v>1</v>
      </c>
      <c r="AK12" s="19">
        <v>0</v>
      </c>
      <c r="AL12" s="19">
        <v>1</v>
      </c>
      <c r="AM12" s="19">
        <v>1</v>
      </c>
      <c r="AN12" s="19">
        <v>1</v>
      </c>
      <c r="AO12" s="19">
        <v>1</v>
      </c>
      <c r="AP12" s="21">
        <f t="shared" si="0"/>
        <v>28</v>
      </c>
      <c r="AQ12" s="22">
        <v>2</v>
      </c>
      <c r="AR12" s="21">
        <v>0</v>
      </c>
      <c r="AS12" s="21">
        <v>1</v>
      </c>
      <c r="AT12" s="21">
        <v>0</v>
      </c>
      <c r="AU12" s="21">
        <v>0</v>
      </c>
      <c r="AV12" s="21">
        <v>1</v>
      </c>
      <c r="AW12" s="21">
        <v>1</v>
      </c>
      <c r="AX12" s="21">
        <v>1</v>
      </c>
      <c r="AY12" s="21">
        <v>1</v>
      </c>
      <c r="AZ12" s="21">
        <v>1</v>
      </c>
      <c r="BA12" s="21">
        <v>0</v>
      </c>
      <c r="BB12" s="21">
        <v>1</v>
      </c>
      <c r="BC12" s="21">
        <v>1</v>
      </c>
      <c r="BD12" s="21">
        <v>0</v>
      </c>
      <c r="BE12" s="21">
        <v>0</v>
      </c>
      <c r="BF12" s="21">
        <v>0</v>
      </c>
      <c r="BG12" s="21">
        <v>0</v>
      </c>
      <c r="BH12" s="21">
        <v>1</v>
      </c>
      <c r="BI12" s="21">
        <v>1</v>
      </c>
      <c r="BJ12" s="21">
        <v>1</v>
      </c>
      <c r="BK12" s="21">
        <v>1</v>
      </c>
      <c r="BL12" s="21">
        <v>0</v>
      </c>
      <c r="BM12" s="21">
        <v>1</v>
      </c>
      <c r="BN12" s="21">
        <v>0</v>
      </c>
      <c r="BO12" s="21">
        <v>0</v>
      </c>
      <c r="BP12" s="21">
        <v>0</v>
      </c>
      <c r="BQ12" s="21">
        <v>0</v>
      </c>
      <c r="BR12" s="21">
        <v>0</v>
      </c>
      <c r="BS12" s="21">
        <v>0</v>
      </c>
      <c r="BT12" s="21">
        <v>0</v>
      </c>
      <c r="BU12" s="21">
        <v>0</v>
      </c>
      <c r="BV12" s="21">
        <v>0</v>
      </c>
      <c r="BW12" s="21">
        <v>0</v>
      </c>
      <c r="BX12" s="23">
        <v>13</v>
      </c>
      <c r="BY12" s="22">
        <v>2</v>
      </c>
      <c r="BZ12" s="23">
        <v>1</v>
      </c>
      <c r="CA12" s="23">
        <v>1</v>
      </c>
      <c r="CB12" s="23">
        <v>1</v>
      </c>
      <c r="CC12" s="23">
        <v>0</v>
      </c>
      <c r="CD12" s="23">
        <v>1</v>
      </c>
      <c r="CE12" s="23">
        <v>0</v>
      </c>
      <c r="CF12" s="23">
        <v>0</v>
      </c>
      <c r="CG12" s="23">
        <v>1</v>
      </c>
      <c r="CH12" s="23">
        <v>0</v>
      </c>
      <c r="CI12" s="23">
        <v>0</v>
      </c>
      <c r="CJ12" s="23">
        <v>0</v>
      </c>
      <c r="CK12" s="23">
        <v>0</v>
      </c>
      <c r="CL12" s="23">
        <v>0</v>
      </c>
      <c r="CM12" s="23">
        <v>1</v>
      </c>
      <c r="CN12" s="23">
        <v>0</v>
      </c>
      <c r="CO12" s="23">
        <v>0</v>
      </c>
      <c r="CP12" s="23">
        <v>0</v>
      </c>
      <c r="CQ12" s="23">
        <v>0</v>
      </c>
      <c r="CR12" s="23">
        <v>0</v>
      </c>
      <c r="CS12" s="23">
        <v>0</v>
      </c>
      <c r="CT12" s="23">
        <v>0</v>
      </c>
      <c r="CU12" s="23">
        <v>0</v>
      </c>
      <c r="CV12" s="23">
        <v>0</v>
      </c>
      <c r="CW12" s="23">
        <v>0</v>
      </c>
      <c r="CX12" s="23">
        <v>0</v>
      </c>
      <c r="CY12" s="23">
        <v>1</v>
      </c>
      <c r="CZ12" s="23">
        <v>1</v>
      </c>
      <c r="DA12" s="23">
        <v>1</v>
      </c>
      <c r="DB12" s="23">
        <v>1</v>
      </c>
      <c r="DC12" s="23">
        <v>1</v>
      </c>
      <c r="DD12" s="23">
        <v>0</v>
      </c>
      <c r="DE12" s="23">
        <v>1</v>
      </c>
      <c r="DF12" s="22">
        <v>12</v>
      </c>
      <c r="DG12" s="22">
        <v>2</v>
      </c>
      <c r="DH12" s="22">
        <v>0</v>
      </c>
      <c r="DI12" s="22">
        <v>1</v>
      </c>
      <c r="DJ12" s="22">
        <v>1</v>
      </c>
      <c r="DK12" s="22">
        <v>0</v>
      </c>
      <c r="DL12" s="22">
        <v>1</v>
      </c>
      <c r="DM12" s="22">
        <v>1</v>
      </c>
      <c r="DN12" s="22">
        <v>1</v>
      </c>
      <c r="DO12" s="22">
        <v>1</v>
      </c>
      <c r="DP12" s="22">
        <v>0</v>
      </c>
      <c r="DQ12" s="22">
        <v>1</v>
      </c>
      <c r="DR12" s="22">
        <v>1</v>
      </c>
      <c r="DS12" s="22">
        <v>1</v>
      </c>
      <c r="DT12" s="22">
        <v>0</v>
      </c>
      <c r="DU12" s="22">
        <v>1</v>
      </c>
      <c r="DV12" s="22">
        <v>1</v>
      </c>
      <c r="DW12" s="22">
        <v>1</v>
      </c>
      <c r="DX12" s="22">
        <v>1</v>
      </c>
      <c r="DY12" s="22">
        <v>1</v>
      </c>
      <c r="DZ12" s="22">
        <v>1</v>
      </c>
      <c r="EA12" s="22">
        <v>1</v>
      </c>
      <c r="EB12" s="22">
        <v>1</v>
      </c>
      <c r="EC12" s="22">
        <v>1</v>
      </c>
      <c r="ED12" s="22">
        <v>0</v>
      </c>
      <c r="EE12" s="22">
        <v>0</v>
      </c>
      <c r="EF12" s="22">
        <v>0</v>
      </c>
      <c r="EG12" s="22">
        <v>1</v>
      </c>
      <c r="EH12" s="22">
        <v>1</v>
      </c>
      <c r="EI12" s="22">
        <v>0</v>
      </c>
      <c r="EJ12" s="22">
        <v>0</v>
      </c>
      <c r="EK12" s="22">
        <v>0</v>
      </c>
      <c r="EL12" s="22">
        <v>0</v>
      </c>
      <c r="EM12" s="22">
        <v>0</v>
      </c>
      <c r="EN12" s="22">
        <v>20</v>
      </c>
      <c r="EO12" s="24">
        <f t="shared" si="1"/>
        <v>73</v>
      </c>
      <c r="EP12" s="21">
        <v>6</v>
      </c>
      <c r="EQ12" s="25">
        <v>5</v>
      </c>
      <c r="ER12" s="18">
        <f t="shared" si="2"/>
        <v>0</v>
      </c>
      <c r="EU12" s="18">
        <v>5</v>
      </c>
      <c r="EV12" s="18">
        <v>1</v>
      </c>
      <c r="EX12" s="28" t="s">
        <v>50</v>
      </c>
      <c r="EY12" s="28" t="s">
        <v>51</v>
      </c>
      <c r="EZ12" s="37" t="s">
        <v>117</v>
      </c>
      <c r="FA12" s="39">
        <f t="shared" si="3"/>
        <v>1</v>
      </c>
      <c r="FB12" s="39">
        <f t="shared" si="4"/>
        <v>0</v>
      </c>
    </row>
    <row r="13" spans="1:158" x14ac:dyDescent="0.25">
      <c r="A13" s="18" t="s">
        <v>27</v>
      </c>
      <c r="B13" s="19">
        <v>7</v>
      </c>
      <c r="C13" s="19" t="s">
        <v>52</v>
      </c>
      <c r="D13" s="19" t="s">
        <v>53</v>
      </c>
      <c r="E13" s="19" t="s">
        <v>10</v>
      </c>
      <c r="F13" s="19">
        <v>0</v>
      </c>
      <c r="G13" s="19">
        <v>1</v>
      </c>
      <c r="H13" s="19">
        <v>1</v>
      </c>
      <c r="I13" s="19">
        <v>0</v>
      </c>
      <c r="J13" s="19">
        <v>0</v>
      </c>
      <c r="K13" s="19">
        <v>1</v>
      </c>
      <c r="L13" s="19">
        <v>0</v>
      </c>
      <c r="M13" s="19">
        <v>1</v>
      </c>
      <c r="N13" s="19">
        <v>1</v>
      </c>
      <c r="O13" s="19">
        <v>0</v>
      </c>
      <c r="P13" s="19">
        <v>0</v>
      </c>
      <c r="Q13" s="19">
        <v>1</v>
      </c>
      <c r="R13" s="19">
        <v>1</v>
      </c>
      <c r="S13" s="19">
        <v>1</v>
      </c>
      <c r="T13" s="19">
        <v>1</v>
      </c>
      <c r="U13" s="19">
        <v>0</v>
      </c>
      <c r="V13" s="19">
        <v>1</v>
      </c>
      <c r="W13" s="19">
        <v>0</v>
      </c>
      <c r="X13" s="19">
        <v>1</v>
      </c>
      <c r="Y13" s="19">
        <v>0</v>
      </c>
      <c r="Z13" s="19">
        <v>1</v>
      </c>
      <c r="AA13" s="19">
        <v>0</v>
      </c>
      <c r="AB13" s="19">
        <v>0</v>
      </c>
      <c r="AC13" s="19">
        <v>1</v>
      </c>
      <c r="AD13" s="19">
        <v>1</v>
      </c>
      <c r="AE13" s="19">
        <v>1</v>
      </c>
      <c r="AF13" s="19">
        <v>0</v>
      </c>
      <c r="AG13" s="19">
        <v>0</v>
      </c>
      <c r="AH13" s="19">
        <v>1</v>
      </c>
      <c r="AI13" s="19">
        <v>0</v>
      </c>
      <c r="AJ13" s="19">
        <v>1</v>
      </c>
      <c r="AK13" s="19">
        <v>0</v>
      </c>
      <c r="AL13" s="19">
        <v>1</v>
      </c>
      <c r="AM13" s="19">
        <v>1</v>
      </c>
      <c r="AN13" s="19">
        <v>0</v>
      </c>
      <c r="AO13" s="19">
        <v>0</v>
      </c>
      <c r="AP13" s="21">
        <f t="shared" si="0"/>
        <v>19</v>
      </c>
      <c r="AQ13" s="22">
        <v>2</v>
      </c>
      <c r="AR13" s="21">
        <v>0</v>
      </c>
      <c r="AS13" s="21">
        <v>1</v>
      </c>
      <c r="AT13" s="21">
        <v>0</v>
      </c>
      <c r="AU13" s="21">
        <v>0</v>
      </c>
      <c r="AV13" s="21">
        <v>0</v>
      </c>
      <c r="AW13" s="21">
        <v>1</v>
      </c>
      <c r="AX13" s="21">
        <v>0</v>
      </c>
      <c r="AY13" s="21">
        <v>0</v>
      </c>
      <c r="AZ13" s="21">
        <v>0</v>
      </c>
      <c r="BA13" s="21">
        <v>0</v>
      </c>
      <c r="BB13" s="21">
        <v>0</v>
      </c>
      <c r="BC13" s="21">
        <v>0</v>
      </c>
      <c r="BD13" s="21">
        <v>0</v>
      </c>
      <c r="BE13" s="21">
        <v>0</v>
      </c>
      <c r="BF13" s="21">
        <v>0</v>
      </c>
      <c r="BG13" s="21">
        <v>0</v>
      </c>
      <c r="BH13" s="21">
        <v>1</v>
      </c>
      <c r="BI13" s="21">
        <v>1</v>
      </c>
      <c r="BJ13" s="21">
        <v>1</v>
      </c>
      <c r="BK13" s="21">
        <v>0</v>
      </c>
      <c r="BL13" s="21">
        <v>0</v>
      </c>
      <c r="BM13" s="21">
        <v>1</v>
      </c>
      <c r="BN13" s="21">
        <v>0</v>
      </c>
      <c r="BO13" s="21">
        <v>1</v>
      </c>
      <c r="BP13" s="21">
        <v>0</v>
      </c>
      <c r="BQ13" s="21">
        <v>0</v>
      </c>
      <c r="BR13" s="21">
        <v>1</v>
      </c>
      <c r="BS13" s="21">
        <v>0</v>
      </c>
      <c r="BT13" s="21">
        <v>0</v>
      </c>
      <c r="BU13" s="21">
        <v>1</v>
      </c>
      <c r="BV13" s="21">
        <v>0</v>
      </c>
      <c r="BW13" s="21">
        <v>0</v>
      </c>
      <c r="BX13" s="23">
        <v>9</v>
      </c>
      <c r="BY13" s="22">
        <v>2</v>
      </c>
      <c r="BZ13" s="23">
        <v>1</v>
      </c>
      <c r="CA13" s="23">
        <v>0</v>
      </c>
      <c r="CB13" s="23">
        <v>1</v>
      </c>
      <c r="CC13" s="23">
        <v>1</v>
      </c>
      <c r="CD13" s="23">
        <v>0</v>
      </c>
      <c r="CE13" s="23">
        <v>1</v>
      </c>
      <c r="CF13" s="23">
        <v>1</v>
      </c>
      <c r="CG13" s="23">
        <v>0</v>
      </c>
      <c r="CH13" s="23">
        <v>0</v>
      </c>
      <c r="CI13" s="23">
        <v>0</v>
      </c>
      <c r="CJ13" s="23">
        <v>0</v>
      </c>
      <c r="CK13" s="23">
        <v>0</v>
      </c>
      <c r="CL13" s="23">
        <v>0</v>
      </c>
      <c r="CM13" s="23">
        <v>0</v>
      </c>
      <c r="CN13" s="23">
        <v>0</v>
      </c>
      <c r="CO13" s="23">
        <v>0</v>
      </c>
      <c r="CP13" s="23">
        <v>0</v>
      </c>
      <c r="CQ13" s="23">
        <v>0</v>
      </c>
      <c r="CR13" s="23">
        <v>0</v>
      </c>
      <c r="CS13" s="23">
        <v>0</v>
      </c>
      <c r="CT13" s="23">
        <v>0</v>
      </c>
      <c r="CU13" s="23">
        <v>0</v>
      </c>
      <c r="CV13" s="23">
        <v>0</v>
      </c>
      <c r="CW13" s="23">
        <v>0</v>
      </c>
      <c r="CX13" s="23">
        <v>0</v>
      </c>
      <c r="CY13" s="23">
        <v>0</v>
      </c>
      <c r="CZ13" s="23">
        <v>0</v>
      </c>
      <c r="DA13" s="23">
        <v>0</v>
      </c>
      <c r="DB13" s="23">
        <v>0</v>
      </c>
      <c r="DC13" s="23">
        <v>0</v>
      </c>
      <c r="DD13" s="23">
        <v>0</v>
      </c>
      <c r="DE13" s="23">
        <v>0</v>
      </c>
      <c r="DF13" s="22">
        <v>5</v>
      </c>
      <c r="DG13" s="22">
        <v>2</v>
      </c>
      <c r="DH13" s="22">
        <v>0</v>
      </c>
      <c r="DI13" s="22">
        <v>0</v>
      </c>
      <c r="DJ13" s="22">
        <v>0</v>
      </c>
      <c r="DK13" s="22">
        <v>1</v>
      </c>
      <c r="DL13" s="22">
        <v>1</v>
      </c>
      <c r="DM13" s="22">
        <v>1</v>
      </c>
      <c r="DN13" s="22">
        <v>1</v>
      </c>
      <c r="DO13" s="22">
        <v>0</v>
      </c>
      <c r="DP13" s="22">
        <v>0</v>
      </c>
      <c r="DQ13" s="22">
        <v>0</v>
      </c>
      <c r="DR13" s="22">
        <v>0</v>
      </c>
      <c r="DS13" s="22">
        <v>0</v>
      </c>
      <c r="DT13" s="22">
        <v>0</v>
      </c>
      <c r="DU13" s="22">
        <v>1</v>
      </c>
      <c r="DV13" s="22">
        <v>0</v>
      </c>
      <c r="DW13" s="22">
        <v>0</v>
      </c>
      <c r="DX13" s="22">
        <v>0</v>
      </c>
      <c r="DY13" s="22">
        <v>0</v>
      </c>
      <c r="DZ13" s="22">
        <v>0</v>
      </c>
      <c r="EA13" s="22">
        <v>1</v>
      </c>
      <c r="EB13" s="22">
        <v>0</v>
      </c>
      <c r="EC13" s="22">
        <v>0</v>
      </c>
      <c r="ED13" s="22">
        <v>1</v>
      </c>
      <c r="EE13" s="22">
        <v>1</v>
      </c>
      <c r="EF13" s="22">
        <v>0</v>
      </c>
      <c r="EG13" s="22">
        <v>0</v>
      </c>
      <c r="EH13" s="22">
        <v>0</v>
      </c>
      <c r="EI13" s="22">
        <v>0</v>
      </c>
      <c r="EJ13" s="22">
        <v>0</v>
      </c>
      <c r="EK13" s="22">
        <v>0</v>
      </c>
      <c r="EL13" s="22">
        <v>0</v>
      </c>
      <c r="EM13" s="22">
        <v>0</v>
      </c>
      <c r="EN13" s="22">
        <v>8</v>
      </c>
      <c r="EO13" s="24">
        <f t="shared" si="1"/>
        <v>41</v>
      </c>
      <c r="EP13" s="21">
        <v>4</v>
      </c>
      <c r="EQ13" s="25">
        <v>5</v>
      </c>
      <c r="ER13" s="18">
        <f t="shared" si="2"/>
        <v>0</v>
      </c>
      <c r="EU13" s="18">
        <v>6</v>
      </c>
      <c r="EV13" s="18">
        <v>1</v>
      </c>
      <c r="EX13" s="28" t="s">
        <v>54</v>
      </c>
      <c r="EY13" s="28" t="s">
        <v>55</v>
      </c>
      <c r="EZ13" s="37" t="s">
        <v>119</v>
      </c>
      <c r="FA13" s="39">
        <f t="shared" si="3"/>
        <v>-1</v>
      </c>
      <c r="FB13" s="39">
        <f t="shared" si="4"/>
        <v>0</v>
      </c>
    </row>
    <row r="14" spans="1:158" x14ac:dyDescent="0.25">
      <c r="A14" s="18" t="s">
        <v>27</v>
      </c>
      <c r="B14" s="19">
        <v>8</v>
      </c>
      <c r="C14" s="19" t="s">
        <v>56</v>
      </c>
      <c r="D14" s="19" t="s">
        <v>57</v>
      </c>
      <c r="E14" s="19" t="s">
        <v>7</v>
      </c>
      <c r="F14" s="19">
        <v>1</v>
      </c>
      <c r="G14" s="19">
        <v>1</v>
      </c>
      <c r="H14" s="19">
        <v>1</v>
      </c>
      <c r="I14" s="19">
        <v>1</v>
      </c>
      <c r="J14" s="19">
        <v>1</v>
      </c>
      <c r="K14" s="19">
        <v>1</v>
      </c>
      <c r="L14" s="19">
        <v>1</v>
      </c>
      <c r="M14" s="19">
        <v>0</v>
      </c>
      <c r="N14" s="19">
        <v>1</v>
      </c>
      <c r="O14" s="19">
        <v>1</v>
      </c>
      <c r="P14" s="19">
        <v>0</v>
      </c>
      <c r="Q14" s="19">
        <v>1</v>
      </c>
      <c r="R14" s="19">
        <v>1</v>
      </c>
      <c r="S14" s="19">
        <v>1</v>
      </c>
      <c r="T14" s="19">
        <v>1</v>
      </c>
      <c r="U14" s="19">
        <v>0</v>
      </c>
      <c r="V14" s="19">
        <v>1</v>
      </c>
      <c r="W14" s="19">
        <v>1</v>
      </c>
      <c r="X14" s="19">
        <v>1</v>
      </c>
      <c r="Y14" s="19">
        <v>1</v>
      </c>
      <c r="Z14" s="19">
        <v>0</v>
      </c>
      <c r="AA14" s="19">
        <v>0</v>
      </c>
      <c r="AB14" s="19">
        <v>0</v>
      </c>
      <c r="AC14" s="19">
        <v>1</v>
      </c>
      <c r="AD14" s="19">
        <v>0</v>
      </c>
      <c r="AE14" s="19">
        <v>1</v>
      </c>
      <c r="AF14" s="19">
        <v>1</v>
      </c>
      <c r="AG14" s="19">
        <v>1</v>
      </c>
      <c r="AH14" s="19">
        <v>1</v>
      </c>
      <c r="AI14" s="19">
        <v>1</v>
      </c>
      <c r="AJ14" s="19">
        <v>1</v>
      </c>
      <c r="AK14" s="19">
        <v>1</v>
      </c>
      <c r="AL14" s="19">
        <v>0</v>
      </c>
      <c r="AM14" s="19">
        <v>1</v>
      </c>
      <c r="AN14" s="19">
        <v>1</v>
      </c>
      <c r="AO14" s="19">
        <v>1</v>
      </c>
      <c r="AP14" s="21">
        <f t="shared" si="0"/>
        <v>28</v>
      </c>
      <c r="AQ14" s="22">
        <v>1</v>
      </c>
      <c r="AR14" s="21">
        <v>0</v>
      </c>
      <c r="AS14" s="21">
        <v>0</v>
      </c>
      <c r="AT14" s="21">
        <v>1</v>
      </c>
      <c r="AU14" s="21">
        <v>0</v>
      </c>
      <c r="AV14" s="21">
        <v>1</v>
      </c>
      <c r="AW14" s="21">
        <v>0</v>
      </c>
      <c r="AX14" s="21">
        <v>0</v>
      </c>
      <c r="AY14" s="21">
        <v>0</v>
      </c>
      <c r="AZ14" s="21">
        <v>1</v>
      </c>
      <c r="BA14" s="21">
        <v>0</v>
      </c>
      <c r="BB14" s="21">
        <v>0</v>
      </c>
      <c r="BC14" s="21">
        <v>1</v>
      </c>
      <c r="BD14" s="21">
        <v>1</v>
      </c>
      <c r="BE14" s="21">
        <v>0</v>
      </c>
      <c r="BF14" s="21">
        <v>1</v>
      </c>
      <c r="BG14" s="21">
        <v>0</v>
      </c>
      <c r="BH14" s="21">
        <v>0</v>
      </c>
      <c r="BI14" s="21">
        <v>0</v>
      </c>
      <c r="BJ14" s="21">
        <v>0</v>
      </c>
      <c r="BK14" s="21">
        <v>1</v>
      </c>
      <c r="BL14" s="21">
        <v>1</v>
      </c>
      <c r="BM14" s="21">
        <v>1</v>
      </c>
      <c r="BN14" s="21">
        <v>1</v>
      </c>
      <c r="BO14" s="21">
        <v>1</v>
      </c>
      <c r="BP14" s="21">
        <v>1</v>
      </c>
      <c r="BQ14" s="21">
        <v>1</v>
      </c>
      <c r="BR14" s="21">
        <v>1</v>
      </c>
      <c r="BS14" s="21">
        <v>1</v>
      </c>
      <c r="BT14" s="21">
        <v>0</v>
      </c>
      <c r="BU14" s="21">
        <v>1</v>
      </c>
      <c r="BV14" s="21">
        <v>1</v>
      </c>
      <c r="BW14" s="21">
        <v>0</v>
      </c>
      <c r="BX14" s="23">
        <v>17</v>
      </c>
      <c r="BY14" s="22">
        <v>1</v>
      </c>
      <c r="BZ14" s="23">
        <v>1</v>
      </c>
      <c r="CA14" s="23">
        <v>1</v>
      </c>
      <c r="CB14" s="23">
        <v>1</v>
      </c>
      <c r="CC14" s="23">
        <v>1</v>
      </c>
      <c r="CD14" s="23">
        <v>1</v>
      </c>
      <c r="CE14" s="23">
        <v>0</v>
      </c>
      <c r="CF14" s="23">
        <v>1</v>
      </c>
      <c r="CG14" s="23">
        <v>1</v>
      </c>
      <c r="CH14" s="23">
        <v>0</v>
      </c>
      <c r="CI14" s="23">
        <v>0</v>
      </c>
      <c r="CJ14" s="23">
        <v>0</v>
      </c>
      <c r="CK14" s="23">
        <v>0</v>
      </c>
      <c r="CL14" s="23">
        <v>0</v>
      </c>
      <c r="CM14" s="23">
        <v>0</v>
      </c>
      <c r="CN14" s="23">
        <v>1</v>
      </c>
      <c r="CO14" s="23">
        <v>0</v>
      </c>
      <c r="CP14" s="23">
        <v>0</v>
      </c>
      <c r="CQ14" s="23">
        <v>0</v>
      </c>
      <c r="CR14" s="23">
        <v>0</v>
      </c>
      <c r="CS14" s="23">
        <v>0</v>
      </c>
      <c r="CT14" s="23">
        <v>0</v>
      </c>
      <c r="CU14" s="23">
        <v>0</v>
      </c>
      <c r="CV14" s="23">
        <v>0</v>
      </c>
      <c r="CW14" s="23">
        <v>0</v>
      </c>
      <c r="CX14" s="23">
        <v>0</v>
      </c>
      <c r="CY14" s="23">
        <v>1</v>
      </c>
      <c r="CZ14" s="23">
        <v>1</v>
      </c>
      <c r="DA14" s="23">
        <v>0</v>
      </c>
      <c r="DB14" s="23">
        <v>0</v>
      </c>
      <c r="DC14" s="23">
        <v>1</v>
      </c>
      <c r="DD14" s="23">
        <v>0</v>
      </c>
      <c r="DE14" s="23">
        <v>0</v>
      </c>
      <c r="DF14" s="22">
        <v>11</v>
      </c>
      <c r="DG14" s="22">
        <v>1</v>
      </c>
      <c r="DH14" s="22">
        <v>0</v>
      </c>
      <c r="DI14" s="22">
        <v>0</v>
      </c>
      <c r="DJ14" s="22">
        <v>1</v>
      </c>
      <c r="DK14" s="22">
        <v>0</v>
      </c>
      <c r="DL14" s="22">
        <v>0</v>
      </c>
      <c r="DM14" s="22">
        <v>1</v>
      </c>
      <c r="DN14" s="22">
        <v>1</v>
      </c>
      <c r="DO14" s="22">
        <v>1</v>
      </c>
      <c r="DP14" s="22">
        <v>0</v>
      </c>
      <c r="DQ14" s="22">
        <v>0</v>
      </c>
      <c r="DR14" s="22">
        <v>0</v>
      </c>
      <c r="DS14" s="22">
        <v>0</v>
      </c>
      <c r="DT14" s="22">
        <v>0</v>
      </c>
      <c r="DU14" s="22">
        <v>0</v>
      </c>
      <c r="DV14" s="22">
        <v>0</v>
      </c>
      <c r="DW14" s="22">
        <v>0</v>
      </c>
      <c r="DX14" s="22">
        <v>0</v>
      </c>
      <c r="DY14" s="22">
        <v>0</v>
      </c>
      <c r="DZ14" s="22">
        <v>0</v>
      </c>
      <c r="EA14" s="22">
        <v>1</v>
      </c>
      <c r="EB14" s="22">
        <v>0</v>
      </c>
      <c r="EC14" s="22">
        <v>0</v>
      </c>
      <c r="ED14" s="22">
        <v>0</v>
      </c>
      <c r="EE14" s="22">
        <v>0</v>
      </c>
      <c r="EF14" s="22">
        <v>0</v>
      </c>
      <c r="EG14" s="22">
        <v>0</v>
      </c>
      <c r="EH14" s="22">
        <v>0</v>
      </c>
      <c r="EI14" s="22">
        <v>0</v>
      </c>
      <c r="EJ14" s="22">
        <v>0</v>
      </c>
      <c r="EK14" s="22">
        <v>0</v>
      </c>
      <c r="EL14" s="22">
        <v>0</v>
      </c>
      <c r="EM14" s="22">
        <v>0</v>
      </c>
      <c r="EN14" s="22">
        <v>5</v>
      </c>
      <c r="EO14" s="24">
        <f t="shared" si="1"/>
        <v>61</v>
      </c>
      <c r="EP14" s="21">
        <v>5</v>
      </c>
      <c r="EQ14" s="25">
        <v>6</v>
      </c>
      <c r="ER14" s="18">
        <f t="shared" si="2"/>
        <v>0</v>
      </c>
      <c r="EU14" s="18">
        <v>7</v>
      </c>
      <c r="EV14" s="18">
        <v>1</v>
      </c>
      <c r="EX14" s="28" t="s">
        <v>58</v>
      </c>
      <c r="EY14" s="28" t="s">
        <v>59</v>
      </c>
      <c r="EZ14" s="37" t="s">
        <v>114</v>
      </c>
      <c r="FA14" s="39">
        <f t="shared" si="3"/>
        <v>-1</v>
      </c>
      <c r="FB14" s="39">
        <f t="shared" si="4"/>
        <v>-2</v>
      </c>
    </row>
    <row r="15" spans="1:158" x14ac:dyDescent="0.25">
      <c r="A15" s="18" t="s">
        <v>27</v>
      </c>
      <c r="B15" s="19">
        <v>9</v>
      </c>
      <c r="C15" s="19" t="s">
        <v>60</v>
      </c>
      <c r="D15" s="19" t="s">
        <v>61</v>
      </c>
      <c r="E15" s="19" t="s">
        <v>7</v>
      </c>
      <c r="F15" s="19">
        <v>0</v>
      </c>
      <c r="G15" s="19">
        <v>1</v>
      </c>
      <c r="H15" s="19">
        <v>1</v>
      </c>
      <c r="I15" s="19">
        <v>1</v>
      </c>
      <c r="J15" s="19">
        <v>1</v>
      </c>
      <c r="K15" s="19">
        <v>1</v>
      </c>
      <c r="L15" s="19">
        <v>1</v>
      </c>
      <c r="M15" s="19">
        <v>0</v>
      </c>
      <c r="N15" s="19">
        <v>1</v>
      </c>
      <c r="O15" s="19">
        <v>0</v>
      </c>
      <c r="P15" s="19">
        <v>1</v>
      </c>
      <c r="Q15" s="19">
        <v>1</v>
      </c>
      <c r="R15" s="19">
        <v>1</v>
      </c>
      <c r="S15" s="19">
        <v>1</v>
      </c>
      <c r="T15" s="19">
        <v>1</v>
      </c>
      <c r="U15" s="19">
        <v>0</v>
      </c>
      <c r="V15" s="19">
        <v>1</v>
      </c>
      <c r="W15" s="19">
        <v>0</v>
      </c>
      <c r="X15" s="19">
        <v>0</v>
      </c>
      <c r="Y15" s="19">
        <v>1</v>
      </c>
      <c r="Z15" s="19">
        <v>0</v>
      </c>
      <c r="AA15" s="19">
        <v>0</v>
      </c>
      <c r="AB15" s="19">
        <v>0</v>
      </c>
      <c r="AC15" s="19">
        <v>1</v>
      </c>
      <c r="AD15" s="19">
        <v>1</v>
      </c>
      <c r="AE15" s="19">
        <v>1</v>
      </c>
      <c r="AF15" s="19">
        <v>0</v>
      </c>
      <c r="AG15" s="19">
        <v>1</v>
      </c>
      <c r="AH15" s="19">
        <v>1</v>
      </c>
      <c r="AI15" s="19">
        <v>1</v>
      </c>
      <c r="AJ15" s="19">
        <v>1</v>
      </c>
      <c r="AK15" s="19">
        <v>1</v>
      </c>
      <c r="AL15" s="19">
        <v>1</v>
      </c>
      <c r="AM15" s="19">
        <v>1</v>
      </c>
      <c r="AN15" s="19">
        <v>1</v>
      </c>
      <c r="AO15" s="19">
        <v>0</v>
      </c>
      <c r="AP15" s="21">
        <f t="shared" si="0"/>
        <v>25</v>
      </c>
      <c r="AQ15" s="22">
        <v>2</v>
      </c>
      <c r="AR15" s="21">
        <v>1</v>
      </c>
      <c r="AS15" s="21">
        <v>1</v>
      </c>
      <c r="AT15" s="21">
        <v>1</v>
      </c>
      <c r="AU15" s="21">
        <v>1</v>
      </c>
      <c r="AV15" s="21">
        <v>1</v>
      </c>
      <c r="AW15" s="21">
        <v>1</v>
      </c>
      <c r="AX15" s="21">
        <v>0</v>
      </c>
      <c r="AY15" s="21">
        <v>1</v>
      </c>
      <c r="AZ15" s="21">
        <v>1</v>
      </c>
      <c r="BA15" s="21">
        <v>1</v>
      </c>
      <c r="BB15" s="21">
        <v>1</v>
      </c>
      <c r="BC15" s="21">
        <v>1</v>
      </c>
      <c r="BD15" s="21">
        <v>1</v>
      </c>
      <c r="BE15" s="21">
        <v>1</v>
      </c>
      <c r="BF15" s="21">
        <v>1</v>
      </c>
      <c r="BG15" s="21">
        <v>1</v>
      </c>
      <c r="BH15" s="21">
        <v>1</v>
      </c>
      <c r="BI15" s="21">
        <v>1</v>
      </c>
      <c r="BJ15" s="21">
        <v>1</v>
      </c>
      <c r="BK15" s="21">
        <v>1</v>
      </c>
      <c r="BL15" s="21">
        <v>1</v>
      </c>
      <c r="BM15" s="21">
        <v>1</v>
      </c>
      <c r="BN15" s="21">
        <v>0</v>
      </c>
      <c r="BO15" s="21">
        <v>1</v>
      </c>
      <c r="BP15" s="21">
        <v>1</v>
      </c>
      <c r="BQ15" s="21">
        <v>1</v>
      </c>
      <c r="BR15" s="21">
        <v>1</v>
      </c>
      <c r="BS15" s="21">
        <v>1</v>
      </c>
      <c r="BT15" s="21">
        <v>0</v>
      </c>
      <c r="BU15" s="21">
        <v>1</v>
      </c>
      <c r="BV15" s="21">
        <v>1</v>
      </c>
      <c r="BW15" s="21">
        <v>1</v>
      </c>
      <c r="BX15" s="23">
        <v>29</v>
      </c>
      <c r="BY15" s="22">
        <v>2</v>
      </c>
      <c r="BZ15" s="23">
        <v>1</v>
      </c>
      <c r="CA15" s="23">
        <v>1</v>
      </c>
      <c r="CB15" s="23">
        <v>1</v>
      </c>
      <c r="CC15" s="23">
        <v>1</v>
      </c>
      <c r="CD15" s="23">
        <v>1</v>
      </c>
      <c r="CE15" s="23">
        <v>1</v>
      </c>
      <c r="CF15" s="23">
        <v>1</v>
      </c>
      <c r="CG15" s="23">
        <v>0</v>
      </c>
      <c r="CH15" s="23">
        <v>0</v>
      </c>
      <c r="CI15" s="23">
        <v>1</v>
      </c>
      <c r="CJ15" s="23">
        <v>0</v>
      </c>
      <c r="CK15" s="23">
        <v>0</v>
      </c>
      <c r="CL15" s="23">
        <v>0</v>
      </c>
      <c r="CM15" s="23">
        <v>0</v>
      </c>
      <c r="CN15" s="23">
        <v>1</v>
      </c>
      <c r="CO15" s="23">
        <v>1</v>
      </c>
      <c r="CP15" s="23">
        <v>0</v>
      </c>
      <c r="CQ15" s="23">
        <v>0</v>
      </c>
      <c r="CR15" s="23">
        <v>0</v>
      </c>
      <c r="CS15" s="23">
        <v>0</v>
      </c>
      <c r="CT15" s="23">
        <v>0</v>
      </c>
      <c r="CU15" s="23">
        <v>0</v>
      </c>
      <c r="CV15" s="23">
        <v>0</v>
      </c>
      <c r="CW15" s="23">
        <v>0</v>
      </c>
      <c r="CX15" s="23">
        <v>0</v>
      </c>
      <c r="CY15" s="23">
        <v>0</v>
      </c>
      <c r="CZ15" s="23">
        <v>0</v>
      </c>
      <c r="DA15" s="23">
        <v>0</v>
      </c>
      <c r="DB15" s="23">
        <v>0</v>
      </c>
      <c r="DC15" s="23">
        <v>0</v>
      </c>
      <c r="DD15" s="23">
        <v>0</v>
      </c>
      <c r="DE15" s="23">
        <v>0</v>
      </c>
      <c r="DF15" s="22">
        <v>10</v>
      </c>
      <c r="DG15" s="22">
        <v>2</v>
      </c>
      <c r="DH15" s="22">
        <v>0</v>
      </c>
      <c r="DI15" s="22">
        <v>1</v>
      </c>
      <c r="DJ15" s="22">
        <v>1</v>
      </c>
      <c r="DK15" s="22">
        <v>1</v>
      </c>
      <c r="DL15" s="22">
        <v>0</v>
      </c>
      <c r="DM15" s="22">
        <v>0</v>
      </c>
      <c r="DN15" s="22">
        <v>0</v>
      </c>
      <c r="DO15" s="22">
        <v>1</v>
      </c>
      <c r="DP15" s="22">
        <v>0</v>
      </c>
      <c r="DQ15" s="22">
        <v>1</v>
      </c>
      <c r="DR15" s="22">
        <v>1</v>
      </c>
      <c r="DS15" s="22">
        <v>1</v>
      </c>
      <c r="DT15" s="22">
        <v>1</v>
      </c>
      <c r="DU15" s="22">
        <v>1</v>
      </c>
      <c r="DV15" s="22">
        <v>1</v>
      </c>
      <c r="DW15" s="22">
        <v>0</v>
      </c>
      <c r="DX15" s="22">
        <v>1</v>
      </c>
      <c r="DY15" s="22">
        <v>1</v>
      </c>
      <c r="DZ15" s="22">
        <v>1</v>
      </c>
      <c r="EA15" s="22">
        <v>1</v>
      </c>
      <c r="EB15" s="22">
        <v>0</v>
      </c>
      <c r="EC15" s="22">
        <v>0</v>
      </c>
      <c r="ED15" s="22">
        <v>1</v>
      </c>
      <c r="EE15" s="22">
        <v>1</v>
      </c>
      <c r="EF15" s="22">
        <v>0</v>
      </c>
      <c r="EG15" s="22">
        <v>0</v>
      </c>
      <c r="EH15" s="22">
        <v>1</v>
      </c>
      <c r="EI15" s="22">
        <v>0</v>
      </c>
      <c r="EJ15" s="22">
        <v>0</v>
      </c>
      <c r="EK15" s="22">
        <v>0</v>
      </c>
      <c r="EL15" s="22">
        <v>0</v>
      </c>
      <c r="EM15" s="22">
        <v>0</v>
      </c>
      <c r="EN15" s="22">
        <v>17</v>
      </c>
      <c r="EO15" s="24">
        <f t="shared" si="1"/>
        <v>81</v>
      </c>
      <c r="EP15" s="21">
        <v>6</v>
      </c>
      <c r="EQ15" s="25">
        <v>6</v>
      </c>
      <c r="ER15" s="18">
        <f t="shared" si="2"/>
        <v>0</v>
      </c>
      <c r="EU15" s="18">
        <v>8</v>
      </c>
      <c r="EV15" s="18">
        <v>1</v>
      </c>
      <c r="EX15" s="28" t="s">
        <v>62</v>
      </c>
      <c r="EY15" s="28" t="s">
        <v>63</v>
      </c>
      <c r="EZ15" s="37" t="s">
        <v>117</v>
      </c>
      <c r="FA15" s="39">
        <f t="shared" si="3"/>
        <v>0</v>
      </c>
      <c r="FB15" s="39">
        <f t="shared" si="4"/>
        <v>0</v>
      </c>
    </row>
    <row r="16" spans="1:158" x14ac:dyDescent="0.25">
      <c r="A16" s="18" t="s">
        <v>27</v>
      </c>
      <c r="B16" s="19">
        <v>10</v>
      </c>
      <c r="C16" s="19" t="s">
        <v>64</v>
      </c>
      <c r="D16" s="19" t="s">
        <v>65</v>
      </c>
      <c r="E16" s="19" t="s">
        <v>7</v>
      </c>
      <c r="F16" s="19">
        <v>1</v>
      </c>
      <c r="G16" s="19">
        <v>1</v>
      </c>
      <c r="H16" s="19">
        <v>1</v>
      </c>
      <c r="I16" s="19">
        <v>1</v>
      </c>
      <c r="J16" s="19">
        <v>1</v>
      </c>
      <c r="K16" s="19">
        <v>1</v>
      </c>
      <c r="L16" s="19">
        <v>1</v>
      </c>
      <c r="M16" s="19">
        <v>1</v>
      </c>
      <c r="N16" s="19">
        <v>1</v>
      </c>
      <c r="O16" s="19">
        <v>0</v>
      </c>
      <c r="P16" s="19">
        <v>1</v>
      </c>
      <c r="Q16" s="19">
        <v>1</v>
      </c>
      <c r="R16" s="19">
        <v>1</v>
      </c>
      <c r="S16" s="19">
        <v>1</v>
      </c>
      <c r="T16" s="19">
        <v>1</v>
      </c>
      <c r="U16" s="19">
        <v>1</v>
      </c>
      <c r="V16" s="19">
        <v>1</v>
      </c>
      <c r="W16" s="19">
        <v>0</v>
      </c>
      <c r="X16" s="19">
        <v>1</v>
      </c>
      <c r="Y16" s="19">
        <v>0</v>
      </c>
      <c r="Z16" s="19">
        <v>1</v>
      </c>
      <c r="AA16" s="19">
        <v>0</v>
      </c>
      <c r="AB16" s="19">
        <v>1</v>
      </c>
      <c r="AC16" s="19">
        <v>1</v>
      </c>
      <c r="AD16" s="19">
        <v>1</v>
      </c>
      <c r="AE16" s="19">
        <v>1</v>
      </c>
      <c r="AF16" s="19">
        <v>1</v>
      </c>
      <c r="AG16" s="19">
        <v>1</v>
      </c>
      <c r="AH16" s="19">
        <v>1</v>
      </c>
      <c r="AI16" s="19">
        <v>1</v>
      </c>
      <c r="AJ16" s="19">
        <v>1</v>
      </c>
      <c r="AK16" s="19">
        <v>0</v>
      </c>
      <c r="AL16" s="19">
        <v>1</v>
      </c>
      <c r="AM16" s="19">
        <v>1</v>
      </c>
      <c r="AN16" s="19">
        <v>1</v>
      </c>
      <c r="AO16" s="19">
        <v>1</v>
      </c>
      <c r="AP16" s="21">
        <f t="shared" si="0"/>
        <v>31</v>
      </c>
      <c r="AQ16" s="22">
        <v>2</v>
      </c>
      <c r="AR16" s="21">
        <v>1</v>
      </c>
      <c r="AS16" s="21">
        <v>1</v>
      </c>
      <c r="AT16" s="21">
        <v>1</v>
      </c>
      <c r="AU16" s="21">
        <v>0</v>
      </c>
      <c r="AV16" s="21">
        <v>1</v>
      </c>
      <c r="AW16" s="21">
        <v>1</v>
      </c>
      <c r="AX16" s="21">
        <v>1</v>
      </c>
      <c r="AY16" s="21">
        <v>1</v>
      </c>
      <c r="AZ16" s="21">
        <v>1</v>
      </c>
      <c r="BA16" s="21">
        <v>1</v>
      </c>
      <c r="BB16" s="21">
        <v>1</v>
      </c>
      <c r="BC16" s="21">
        <v>1</v>
      </c>
      <c r="BD16" s="21">
        <v>1</v>
      </c>
      <c r="BE16" s="21">
        <v>1</v>
      </c>
      <c r="BF16" s="21">
        <v>1</v>
      </c>
      <c r="BG16" s="21">
        <v>1</v>
      </c>
      <c r="BH16" s="21">
        <v>1</v>
      </c>
      <c r="BI16" s="21">
        <v>1</v>
      </c>
      <c r="BJ16" s="21">
        <v>1</v>
      </c>
      <c r="BK16" s="21">
        <v>1</v>
      </c>
      <c r="BL16" s="21">
        <v>1</v>
      </c>
      <c r="BM16" s="21">
        <v>1</v>
      </c>
      <c r="BN16" s="21">
        <v>1</v>
      </c>
      <c r="BO16" s="21">
        <v>1</v>
      </c>
      <c r="BP16" s="21">
        <v>1</v>
      </c>
      <c r="BQ16" s="21">
        <v>1</v>
      </c>
      <c r="BR16" s="21">
        <v>1</v>
      </c>
      <c r="BS16" s="21">
        <v>1</v>
      </c>
      <c r="BT16" s="21">
        <v>1</v>
      </c>
      <c r="BU16" s="21">
        <v>1</v>
      </c>
      <c r="BV16" s="21">
        <v>1</v>
      </c>
      <c r="BW16" s="21">
        <v>1</v>
      </c>
      <c r="BX16" s="23">
        <v>31</v>
      </c>
      <c r="BY16" s="22">
        <v>2</v>
      </c>
      <c r="BZ16" s="23">
        <v>1</v>
      </c>
      <c r="CA16" s="23">
        <v>0</v>
      </c>
      <c r="CB16" s="23">
        <v>1</v>
      </c>
      <c r="CC16" s="23">
        <v>0</v>
      </c>
      <c r="CD16" s="23">
        <v>1</v>
      </c>
      <c r="CE16" s="23">
        <v>1</v>
      </c>
      <c r="CF16" s="23">
        <v>1</v>
      </c>
      <c r="CG16" s="23">
        <v>0</v>
      </c>
      <c r="CH16" s="23">
        <v>0</v>
      </c>
      <c r="CI16" s="23">
        <v>0</v>
      </c>
      <c r="CJ16" s="23">
        <v>0</v>
      </c>
      <c r="CK16" s="23">
        <v>0</v>
      </c>
      <c r="CL16" s="23">
        <v>0</v>
      </c>
      <c r="CM16" s="23">
        <v>1</v>
      </c>
      <c r="CN16" s="23">
        <v>1</v>
      </c>
      <c r="CO16" s="23">
        <v>1</v>
      </c>
      <c r="CP16" s="23">
        <v>1</v>
      </c>
      <c r="CQ16" s="23">
        <v>1</v>
      </c>
      <c r="CR16" s="23">
        <v>0</v>
      </c>
      <c r="CS16" s="23">
        <v>0</v>
      </c>
      <c r="CT16" s="23">
        <v>0</v>
      </c>
      <c r="CU16" s="23">
        <v>1</v>
      </c>
      <c r="CV16" s="23">
        <v>1</v>
      </c>
      <c r="CW16" s="23">
        <v>0</v>
      </c>
      <c r="CX16" s="23">
        <v>1</v>
      </c>
      <c r="CY16" s="23">
        <v>1</v>
      </c>
      <c r="CZ16" s="23">
        <v>1</v>
      </c>
      <c r="DA16" s="23">
        <v>1</v>
      </c>
      <c r="DB16" s="23">
        <v>1</v>
      </c>
      <c r="DC16" s="23">
        <v>1</v>
      </c>
      <c r="DD16" s="23">
        <v>1</v>
      </c>
      <c r="DE16" s="23">
        <v>1</v>
      </c>
      <c r="DF16" s="22">
        <v>20</v>
      </c>
      <c r="DG16" s="22">
        <v>2</v>
      </c>
      <c r="DH16" s="22">
        <v>1</v>
      </c>
      <c r="DI16" s="22">
        <v>1</v>
      </c>
      <c r="DJ16" s="22">
        <v>1</v>
      </c>
      <c r="DK16" s="22">
        <v>1</v>
      </c>
      <c r="DL16" s="22">
        <v>1</v>
      </c>
      <c r="DM16" s="22">
        <v>1</v>
      </c>
      <c r="DN16" s="22">
        <v>1</v>
      </c>
      <c r="DO16" s="22">
        <v>1</v>
      </c>
      <c r="DP16" s="22">
        <v>0</v>
      </c>
      <c r="DQ16" s="22">
        <v>1</v>
      </c>
      <c r="DR16" s="22">
        <v>1</v>
      </c>
      <c r="DS16" s="22">
        <v>1</v>
      </c>
      <c r="DT16" s="22">
        <v>1</v>
      </c>
      <c r="DU16" s="22">
        <v>1</v>
      </c>
      <c r="DV16" s="22">
        <v>1</v>
      </c>
      <c r="DW16" s="22">
        <v>1</v>
      </c>
      <c r="DX16" s="22">
        <v>1</v>
      </c>
      <c r="DY16" s="22">
        <v>0</v>
      </c>
      <c r="DZ16" s="22">
        <v>1</v>
      </c>
      <c r="EA16" s="22">
        <v>1</v>
      </c>
      <c r="EB16" s="22">
        <v>1</v>
      </c>
      <c r="EC16" s="22">
        <v>1</v>
      </c>
      <c r="ED16" s="22">
        <v>1</v>
      </c>
      <c r="EE16" s="22">
        <v>1</v>
      </c>
      <c r="EF16" s="22">
        <v>1</v>
      </c>
      <c r="EG16" s="22">
        <v>1</v>
      </c>
      <c r="EH16" s="22">
        <v>1</v>
      </c>
      <c r="EI16" s="22">
        <v>1</v>
      </c>
      <c r="EJ16" s="22">
        <v>0</v>
      </c>
      <c r="EK16" s="22">
        <v>1</v>
      </c>
      <c r="EL16" s="22">
        <v>0</v>
      </c>
      <c r="EM16" s="22">
        <v>0</v>
      </c>
      <c r="EN16" s="22">
        <v>27</v>
      </c>
      <c r="EO16" s="24">
        <f t="shared" si="1"/>
        <v>109</v>
      </c>
      <c r="EP16" s="21">
        <v>8</v>
      </c>
      <c r="EQ16" s="25">
        <v>9</v>
      </c>
      <c r="ER16" s="18">
        <f t="shared" si="2"/>
        <v>0</v>
      </c>
      <c r="EU16" s="18">
        <v>9</v>
      </c>
      <c r="EV16" s="18">
        <v>1</v>
      </c>
      <c r="EX16" s="28" t="s">
        <v>66</v>
      </c>
      <c r="EY16" s="28" t="s">
        <v>67</v>
      </c>
      <c r="EZ16" s="37" t="s">
        <v>115</v>
      </c>
      <c r="FA16" s="39">
        <f t="shared" si="3"/>
        <v>-1</v>
      </c>
      <c r="FB16" s="39">
        <f t="shared" si="4"/>
        <v>0</v>
      </c>
    </row>
    <row r="17" spans="1:158" x14ac:dyDescent="0.25">
      <c r="A17" s="18" t="s">
        <v>27</v>
      </c>
      <c r="B17" s="19">
        <v>11</v>
      </c>
      <c r="C17" s="19" t="s">
        <v>68</v>
      </c>
      <c r="D17" s="19" t="s">
        <v>69</v>
      </c>
      <c r="E17" s="19" t="s">
        <v>7</v>
      </c>
      <c r="F17" s="19">
        <v>1</v>
      </c>
      <c r="G17" s="19">
        <v>1</v>
      </c>
      <c r="H17" s="19">
        <v>1</v>
      </c>
      <c r="I17" s="19">
        <v>0</v>
      </c>
      <c r="J17" s="19">
        <v>0</v>
      </c>
      <c r="K17" s="19">
        <v>1</v>
      </c>
      <c r="L17" s="19">
        <v>1</v>
      </c>
      <c r="M17" s="19">
        <v>0</v>
      </c>
      <c r="N17" s="19">
        <v>1</v>
      </c>
      <c r="O17" s="19">
        <v>0</v>
      </c>
      <c r="P17" s="19">
        <v>0</v>
      </c>
      <c r="Q17" s="19">
        <v>1</v>
      </c>
      <c r="R17" s="19">
        <v>1</v>
      </c>
      <c r="S17" s="19">
        <v>1</v>
      </c>
      <c r="T17" s="19">
        <v>1</v>
      </c>
      <c r="U17" s="19">
        <v>0</v>
      </c>
      <c r="V17" s="19">
        <v>1</v>
      </c>
      <c r="W17" s="19">
        <v>0</v>
      </c>
      <c r="X17" s="19">
        <v>0</v>
      </c>
      <c r="Y17" s="19">
        <v>1</v>
      </c>
      <c r="Z17" s="19">
        <v>1</v>
      </c>
      <c r="AA17" s="19">
        <v>0</v>
      </c>
      <c r="AB17" s="19">
        <v>1</v>
      </c>
      <c r="AC17" s="19">
        <v>1</v>
      </c>
      <c r="AD17" s="19">
        <v>1</v>
      </c>
      <c r="AE17" s="19">
        <v>1</v>
      </c>
      <c r="AF17" s="19">
        <v>1</v>
      </c>
      <c r="AG17" s="19">
        <v>1</v>
      </c>
      <c r="AH17" s="19">
        <v>1</v>
      </c>
      <c r="AI17" s="19">
        <v>1</v>
      </c>
      <c r="AJ17" s="19">
        <v>1</v>
      </c>
      <c r="AK17" s="19">
        <v>0</v>
      </c>
      <c r="AL17" s="19">
        <v>1</v>
      </c>
      <c r="AM17" s="19">
        <v>1</v>
      </c>
      <c r="AN17" s="19">
        <v>1</v>
      </c>
      <c r="AO17" s="19">
        <v>1</v>
      </c>
      <c r="AP17" s="21">
        <f t="shared" si="0"/>
        <v>26</v>
      </c>
      <c r="AQ17" s="22">
        <v>2</v>
      </c>
      <c r="AR17" s="21">
        <v>1</v>
      </c>
      <c r="AS17" s="21">
        <v>1</v>
      </c>
      <c r="AT17" s="21">
        <v>1</v>
      </c>
      <c r="AU17" s="21">
        <v>1</v>
      </c>
      <c r="AV17" s="21">
        <v>1</v>
      </c>
      <c r="AW17" s="21">
        <v>1</v>
      </c>
      <c r="AX17" s="21">
        <v>1</v>
      </c>
      <c r="AY17" s="21">
        <v>1</v>
      </c>
      <c r="AZ17" s="21">
        <v>1</v>
      </c>
      <c r="BA17" s="21">
        <v>1</v>
      </c>
      <c r="BB17" s="21">
        <v>1</v>
      </c>
      <c r="BC17" s="21">
        <v>1</v>
      </c>
      <c r="BD17" s="21">
        <v>1</v>
      </c>
      <c r="BE17" s="21">
        <v>0</v>
      </c>
      <c r="BF17" s="21">
        <v>1</v>
      </c>
      <c r="BG17" s="21">
        <v>1</v>
      </c>
      <c r="BH17" s="21">
        <v>1</v>
      </c>
      <c r="BI17" s="21">
        <v>1</v>
      </c>
      <c r="BJ17" s="21">
        <v>1</v>
      </c>
      <c r="BK17" s="21">
        <v>1</v>
      </c>
      <c r="BL17" s="21">
        <v>1</v>
      </c>
      <c r="BM17" s="21">
        <v>1</v>
      </c>
      <c r="BN17" s="21">
        <v>1</v>
      </c>
      <c r="BO17" s="21">
        <v>1</v>
      </c>
      <c r="BP17" s="21">
        <v>1</v>
      </c>
      <c r="BQ17" s="21">
        <v>1</v>
      </c>
      <c r="BR17" s="21">
        <v>1</v>
      </c>
      <c r="BS17" s="21">
        <v>1</v>
      </c>
      <c r="BT17" s="21">
        <v>0</v>
      </c>
      <c r="BU17" s="21">
        <v>1</v>
      </c>
      <c r="BV17" s="21">
        <v>1</v>
      </c>
      <c r="BW17" s="21">
        <v>1</v>
      </c>
      <c r="BX17" s="23">
        <v>30</v>
      </c>
      <c r="BY17" s="22">
        <v>2</v>
      </c>
      <c r="BZ17" s="23">
        <v>1</v>
      </c>
      <c r="CA17" s="23">
        <v>0</v>
      </c>
      <c r="CB17" s="23">
        <v>1</v>
      </c>
      <c r="CC17" s="23">
        <v>1</v>
      </c>
      <c r="CD17" s="23">
        <v>1</v>
      </c>
      <c r="CE17" s="23">
        <v>0</v>
      </c>
      <c r="CF17" s="23">
        <v>1</v>
      </c>
      <c r="CG17" s="23">
        <v>1</v>
      </c>
      <c r="CH17" s="23">
        <v>0</v>
      </c>
      <c r="CI17" s="23">
        <v>0</v>
      </c>
      <c r="CJ17" s="23">
        <v>1</v>
      </c>
      <c r="CK17" s="23">
        <v>0</v>
      </c>
      <c r="CL17" s="23">
        <v>1</v>
      </c>
      <c r="CM17" s="23">
        <v>1</v>
      </c>
      <c r="CN17" s="23">
        <v>1</v>
      </c>
      <c r="CO17" s="23">
        <v>1</v>
      </c>
      <c r="CP17" s="23">
        <v>1</v>
      </c>
      <c r="CQ17" s="23">
        <v>1</v>
      </c>
      <c r="CR17" s="23">
        <v>0</v>
      </c>
      <c r="CS17" s="23">
        <v>0</v>
      </c>
      <c r="CT17" s="23">
        <v>0</v>
      </c>
      <c r="CU17" s="23">
        <v>0</v>
      </c>
      <c r="CV17" s="23">
        <v>0</v>
      </c>
      <c r="CW17" s="23">
        <v>0</v>
      </c>
      <c r="CX17" s="23">
        <v>0</v>
      </c>
      <c r="CY17" s="23">
        <v>1</v>
      </c>
      <c r="CZ17" s="23">
        <v>1</v>
      </c>
      <c r="DA17" s="23">
        <v>1</v>
      </c>
      <c r="DB17" s="23">
        <v>1</v>
      </c>
      <c r="DC17" s="23">
        <v>1</v>
      </c>
      <c r="DD17" s="23">
        <v>1</v>
      </c>
      <c r="DE17" s="23">
        <v>0</v>
      </c>
      <c r="DF17" s="22">
        <v>19</v>
      </c>
      <c r="DG17" s="22">
        <v>2</v>
      </c>
      <c r="DH17" s="22">
        <v>1</v>
      </c>
      <c r="DI17" s="22">
        <v>0</v>
      </c>
      <c r="DJ17" s="22">
        <v>1</v>
      </c>
      <c r="DK17" s="22">
        <v>1</v>
      </c>
      <c r="DL17" s="22">
        <v>1</v>
      </c>
      <c r="DM17" s="22">
        <v>1</v>
      </c>
      <c r="DN17" s="22">
        <v>1</v>
      </c>
      <c r="DO17" s="22">
        <v>1</v>
      </c>
      <c r="DP17" s="22">
        <v>1</v>
      </c>
      <c r="DQ17" s="22">
        <v>1</v>
      </c>
      <c r="DR17" s="22">
        <v>1</v>
      </c>
      <c r="DS17" s="22">
        <v>1</v>
      </c>
      <c r="DT17" s="22">
        <v>1</v>
      </c>
      <c r="DU17" s="22">
        <v>1</v>
      </c>
      <c r="DV17" s="22">
        <v>1</v>
      </c>
      <c r="DW17" s="22">
        <v>1</v>
      </c>
      <c r="DX17" s="22">
        <v>1</v>
      </c>
      <c r="DY17" s="22">
        <v>1</v>
      </c>
      <c r="DZ17" s="22">
        <v>1</v>
      </c>
      <c r="EA17" s="22">
        <v>1</v>
      </c>
      <c r="EB17" s="22">
        <v>1</v>
      </c>
      <c r="EC17" s="22">
        <v>1</v>
      </c>
      <c r="ED17" s="22">
        <v>1</v>
      </c>
      <c r="EE17" s="22">
        <v>1</v>
      </c>
      <c r="EF17" s="22">
        <v>1</v>
      </c>
      <c r="EG17" s="22">
        <v>1</v>
      </c>
      <c r="EH17" s="22">
        <v>1</v>
      </c>
      <c r="EI17" s="22">
        <v>0</v>
      </c>
      <c r="EJ17" s="22">
        <v>0</v>
      </c>
      <c r="EK17" s="22">
        <v>0</v>
      </c>
      <c r="EL17" s="22">
        <v>0</v>
      </c>
      <c r="EM17" s="22">
        <v>0</v>
      </c>
      <c r="EN17" s="22">
        <v>26</v>
      </c>
      <c r="EO17" s="24">
        <f t="shared" si="1"/>
        <v>101</v>
      </c>
      <c r="EP17" s="21">
        <v>8</v>
      </c>
      <c r="EQ17" s="25">
        <v>6</v>
      </c>
      <c r="ER17" s="18">
        <f t="shared" si="2"/>
        <v>0</v>
      </c>
      <c r="EU17" s="18">
        <v>10</v>
      </c>
      <c r="EV17" s="18">
        <v>1</v>
      </c>
      <c r="EX17" s="28" t="s">
        <v>5</v>
      </c>
      <c r="EY17" s="28" t="s">
        <v>0</v>
      </c>
      <c r="EZ17" s="37" t="s">
        <v>117</v>
      </c>
      <c r="FA17" s="39">
        <f t="shared" si="3"/>
        <v>2</v>
      </c>
      <c r="FB17" s="39">
        <f t="shared" si="4"/>
        <v>2</v>
      </c>
    </row>
    <row r="18" spans="1:158" x14ac:dyDescent="0.25">
      <c r="A18" s="18" t="s">
        <v>27</v>
      </c>
      <c r="B18" s="19">
        <v>12</v>
      </c>
      <c r="C18" s="19" t="s">
        <v>70</v>
      </c>
      <c r="D18" s="19" t="s">
        <v>71</v>
      </c>
      <c r="E18" s="19" t="s">
        <v>10</v>
      </c>
      <c r="F18" s="19">
        <v>0</v>
      </c>
      <c r="G18" s="19">
        <v>0</v>
      </c>
      <c r="H18" s="19">
        <v>1</v>
      </c>
      <c r="I18" s="19">
        <v>0</v>
      </c>
      <c r="J18" s="19">
        <v>1</v>
      </c>
      <c r="K18" s="19">
        <v>1</v>
      </c>
      <c r="L18" s="19">
        <v>0</v>
      </c>
      <c r="M18" s="19">
        <v>1</v>
      </c>
      <c r="N18" s="19">
        <v>1</v>
      </c>
      <c r="O18" s="19">
        <v>0</v>
      </c>
      <c r="P18" s="19">
        <v>1</v>
      </c>
      <c r="Q18" s="19">
        <v>1</v>
      </c>
      <c r="R18" s="19">
        <v>0</v>
      </c>
      <c r="S18" s="19">
        <v>0</v>
      </c>
      <c r="T18" s="19">
        <v>1</v>
      </c>
      <c r="U18" s="19">
        <v>0</v>
      </c>
      <c r="V18" s="19">
        <v>1</v>
      </c>
      <c r="W18" s="19">
        <v>1</v>
      </c>
      <c r="X18" s="19">
        <v>0</v>
      </c>
      <c r="Y18" s="19">
        <v>0</v>
      </c>
      <c r="Z18" s="19">
        <v>0</v>
      </c>
      <c r="AA18" s="19">
        <v>0</v>
      </c>
      <c r="AB18" s="19">
        <v>0</v>
      </c>
      <c r="AC18" s="19">
        <v>0</v>
      </c>
      <c r="AD18" s="19">
        <v>0</v>
      </c>
      <c r="AE18" s="19">
        <v>1</v>
      </c>
      <c r="AF18" s="19">
        <v>1</v>
      </c>
      <c r="AG18" s="19">
        <v>1</v>
      </c>
      <c r="AH18" s="19">
        <v>1</v>
      </c>
      <c r="AI18" s="19">
        <v>0</v>
      </c>
      <c r="AJ18" s="19">
        <v>1</v>
      </c>
      <c r="AK18" s="19">
        <v>0</v>
      </c>
      <c r="AL18" s="19">
        <v>1</v>
      </c>
      <c r="AM18" s="19">
        <v>1</v>
      </c>
      <c r="AN18" s="19">
        <v>1</v>
      </c>
      <c r="AO18" s="19">
        <v>0</v>
      </c>
      <c r="AP18" s="21">
        <f t="shared" si="0"/>
        <v>18</v>
      </c>
      <c r="AQ18" s="22">
        <v>2</v>
      </c>
      <c r="AR18" s="21">
        <v>0</v>
      </c>
      <c r="AS18" s="21">
        <v>1</v>
      </c>
      <c r="AT18" s="21">
        <v>0</v>
      </c>
      <c r="AU18" s="21">
        <v>0</v>
      </c>
      <c r="AV18" s="21">
        <v>0</v>
      </c>
      <c r="AW18" s="21">
        <v>0</v>
      </c>
      <c r="AX18" s="21">
        <v>0</v>
      </c>
      <c r="AY18" s="21">
        <v>1</v>
      </c>
      <c r="AZ18" s="21">
        <v>1</v>
      </c>
      <c r="BA18" s="21">
        <v>0</v>
      </c>
      <c r="BB18" s="21">
        <v>0</v>
      </c>
      <c r="BC18" s="21">
        <v>1</v>
      </c>
      <c r="BD18" s="21">
        <v>1</v>
      </c>
      <c r="BE18" s="21">
        <v>0</v>
      </c>
      <c r="BF18" s="21">
        <v>1</v>
      </c>
      <c r="BG18" s="21">
        <v>1</v>
      </c>
      <c r="BH18" s="21">
        <v>1</v>
      </c>
      <c r="BI18" s="21">
        <v>1</v>
      </c>
      <c r="BJ18" s="21">
        <v>0</v>
      </c>
      <c r="BK18" s="21">
        <v>1</v>
      </c>
      <c r="BL18" s="21">
        <v>0</v>
      </c>
      <c r="BM18" s="21">
        <v>1</v>
      </c>
      <c r="BN18" s="21">
        <v>1</v>
      </c>
      <c r="BO18" s="21">
        <v>0</v>
      </c>
      <c r="BP18" s="21">
        <v>1</v>
      </c>
      <c r="BQ18" s="21">
        <v>0</v>
      </c>
      <c r="BR18" s="21">
        <v>0</v>
      </c>
      <c r="BS18" s="21">
        <v>1</v>
      </c>
      <c r="BT18" s="21">
        <v>1</v>
      </c>
      <c r="BU18" s="21">
        <v>0</v>
      </c>
      <c r="BV18" s="21">
        <v>0</v>
      </c>
      <c r="BW18" s="21">
        <v>0</v>
      </c>
      <c r="BX18" s="23">
        <v>15</v>
      </c>
      <c r="BY18" s="22">
        <v>2</v>
      </c>
      <c r="BZ18" s="23">
        <v>1</v>
      </c>
      <c r="CA18" s="23">
        <v>0</v>
      </c>
      <c r="CB18" s="23">
        <v>1</v>
      </c>
      <c r="CC18" s="23">
        <v>0</v>
      </c>
      <c r="CD18" s="23">
        <v>1</v>
      </c>
      <c r="CE18" s="23">
        <v>0</v>
      </c>
      <c r="CF18" s="23">
        <v>1</v>
      </c>
      <c r="CG18" s="23">
        <v>1</v>
      </c>
      <c r="CH18" s="23">
        <v>0</v>
      </c>
      <c r="CI18" s="23">
        <v>0</v>
      </c>
      <c r="CJ18" s="23">
        <v>0</v>
      </c>
      <c r="CK18" s="23">
        <v>0</v>
      </c>
      <c r="CL18" s="23">
        <v>0</v>
      </c>
      <c r="CM18" s="23">
        <v>1</v>
      </c>
      <c r="CN18" s="23">
        <v>0</v>
      </c>
      <c r="CO18" s="23">
        <v>0</v>
      </c>
      <c r="CP18" s="23">
        <v>0</v>
      </c>
      <c r="CQ18" s="23">
        <v>0</v>
      </c>
      <c r="CR18" s="23">
        <v>0</v>
      </c>
      <c r="CS18" s="23">
        <v>0</v>
      </c>
      <c r="CT18" s="23">
        <v>0</v>
      </c>
      <c r="CU18" s="23">
        <v>0</v>
      </c>
      <c r="CV18" s="23">
        <v>0</v>
      </c>
      <c r="CW18" s="23">
        <v>0</v>
      </c>
      <c r="CX18" s="23">
        <v>0</v>
      </c>
      <c r="CY18" s="23">
        <v>0</v>
      </c>
      <c r="CZ18" s="23">
        <v>1</v>
      </c>
      <c r="DA18" s="23">
        <v>1</v>
      </c>
      <c r="DB18" s="23">
        <v>1</v>
      </c>
      <c r="DC18" s="23">
        <v>1</v>
      </c>
      <c r="DD18" s="23">
        <v>0</v>
      </c>
      <c r="DE18" s="23">
        <v>0</v>
      </c>
      <c r="DF18" s="22">
        <v>10</v>
      </c>
      <c r="DG18" s="22">
        <v>2</v>
      </c>
      <c r="DH18" s="22">
        <v>0</v>
      </c>
      <c r="DI18" s="22">
        <v>1</v>
      </c>
      <c r="DJ18" s="22">
        <v>0</v>
      </c>
      <c r="DK18" s="22">
        <v>0</v>
      </c>
      <c r="DL18" s="22">
        <v>1</v>
      </c>
      <c r="DM18" s="22">
        <v>0</v>
      </c>
      <c r="DN18" s="22">
        <v>1</v>
      </c>
      <c r="DO18" s="22">
        <v>0</v>
      </c>
      <c r="DP18" s="22">
        <v>0</v>
      </c>
      <c r="DQ18" s="22">
        <v>0</v>
      </c>
      <c r="DR18" s="22">
        <v>0</v>
      </c>
      <c r="DS18" s="22">
        <v>0</v>
      </c>
      <c r="DT18" s="22">
        <v>0</v>
      </c>
      <c r="DU18" s="22">
        <v>0</v>
      </c>
      <c r="DV18" s="22">
        <v>0</v>
      </c>
      <c r="DW18" s="22">
        <v>0</v>
      </c>
      <c r="DX18" s="22">
        <v>0</v>
      </c>
      <c r="DY18" s="22">
        <v>0</v>
      </c>
      <c r="DZ18" s="22">
        <v>0</v>
      </c>
      <c r="EA18" s="22">
        <v>1</v>
      </c>
      <c r="EB18" s="22">
        <v>0</v>
      </c>
      <c r="EC18" s="22">
        <v>0</v>
      </c>
      <c r="ED18" s="22">
        <v>0</v>
      </c>
      <c r="EE18" s="22">
        <v>1</v>
      </c>
      <c r="EF18" s="22">
        <v>0</v>
      </c>
      <c r="EG18" s="22">
        <v>0</v>
      </c>
      <c r="EH18" s="22">
        <v>0</v>
      </c>
      <c r="EI18" s="22">
        <v>0</v>
      </c>
      <c r="EJ18" s="22">
        <v>0</v>
      </c>
      <c r="EK18" s="22">
        <v>0</v>
      </c>
      <c r="EL18" s="22">
        <v>0</v>
      </c>
      <c r="EM18" s="22">
        <v>0</v>
      </c>
      <c r="EN18" s="22">
        <v>5</v>
      </c>
      <c r="EO18" s="24">
        <f t="shared" si="1"/>
        <v>48</v>
      </c>
      <c r="EP18" s="21">
        <v>4</v>
      </c>
      <c r="EQ18" s="25">
        <v>5</v>
      </c>
      <c r="ER18" s="18">
        <f t="shared" si="2"/>
        <v>0</v>
      </c>
      <c r="EU18" s="18">
        <v>11</v>
      </c>
      <c r="EV18" s="18">
        <v>1</v>
      </c>
      <c r="EX18" s="28" t="s">
        <v>72</v>
      </c>
      <c r="EY18" s="28" t="s">
        <v>73</v>
      </c>
      <c r="EZ18" s="37" t="s">
        <v>116</v>
      </c>
      <c r="FA18" s="39">
        <f t="shared" si="3"/>
        <v>-1</v>
      </c>
      <c r="FB18" s="39">
        <f t="shared" si="4"/>
        <v>-1</v>
      </c>
    </row>
    <row r="19" spans="1:158" x14ac:dyDescent="0.25">
      <c r="A19" s="18" t="s">
        <v>27</v>
      </c>
      <c r="B19" s="19">
        <v>13</v>
      </c>
      <c r="C19" s="19" t="s">
        <v>74</v>
      </c>
      <c r="D19" s="19" t="s">
        <v>75</v>
      </c>
      <c r="E19" s="19" t="s">
        <v>7</v>
      </c>
      <c r="F19" s="19">
        <v>1</v>
      </c>
      <c r="G19" s="19">
        <v>1</v>
      </c>
      <c r="H19" s="19">
        <v>1</v>
      </c>
      <c r="I19" s="19">
        <v>0</v>
      </c>
      <c r="J19" s="19">
        <v>0</v>
      </c>
      <c r="K19" s="19">
        <v>1</v>
      </c>
      <c r="L19" s="19">
        <v>1</v>
      </c>
      <c r="M19" s="19">
        <v>1</v>
      </c>
      <c r="N19" s="19">
        <v>0</v>
      </c>
      <c r="O19" s="19">
        <v>0</v>
      </c>
      <c r="P19" s="19">
        <v>1</v>
      </c>
      <c r="Q19" s="19">
        <v>0</v>
      </c>
      <c r="R19" s="19">
        <v>1</v>
      </c>
      <c r="S19" s="19">
        <v>1</v>
      </c>
      <c r="T19" s="19">
        <v>1</v>
      </c>
      <c r="U19" s="19">
        <v>1</v>
      </c>
      <c r="V19" s="19">
        <v>1</v>
      </c>
      <c r="W19" s="19">
        <v>1</v>
      </c>
      <c r="X19" s="19">
        <v>1</v>
      </c>
      <c r="Y19" s="19">
        <v>0</v>
      </c>
      <c r="Z19" s="19">
        <v>0</v>
      </c>
      <c r="AA19" s="19">
        <v>0</v>
      </c>
      <c r="AB19" s="19">
        <v>0</v>
      </c>
      <c r="AC19" s="19">
        <v>1</v>
      </c>
      <c r="AD19" s="19">
        <v>1</v>
      </c>
      <c r="AE19" s="19">
        <v>1</v>
      </c>
      <c r="AF19" s="19">
        <v>0</v>
      </c>
      <c r="AG19" s="19">
        <v>0</v>
      </c>
      <c r="AH19" s="19">
        <v>1</v>
      </c>
      <c r="AI19" s="19">
        <v>0</v>
      </c>
      <c r="AJ19" s="19">
        <v>1</v>
      </c>
      <c r="AK19" s="19">
        <v>0</v>
      </c>
      <c r="AL19" s="19">
        <v>1</v>
      </c>
      <c r="AM19" s="19">
        <v>1</v>
      </c>
      <c r="AN19" s="19">
        <v>1</v>
      </c>
      <c r="AO19" s="19">
        <v>0</v>
      </c>
      <c r="AP19" s="21">
        <f t="shared" si="0"/>
        <v>22</v>
      </c>
      <c r="AQ19" s="22">
        <v>1</v>
      </c>
      <c r="AR19" s="21">
        <v>0</v>
      </c>
      <c r="AS19" s="21">
        <v>1</v>
      </c>
      <c r="AT19" s="21">
        <v>0</v>
      </c>
      <c r="AU19" s="21">
        <v>0</v>
      </c>
      <c r="AV19" s="21">
        <v>0</v>
      </c>
      <c r="AW19" s="21">
        <v>1</v>
      </c>
      <c r="AX19" s="21">
        <v>1</v>
      </c>
      <c r="AY19" s="21">
        <v>1</v>
      </c>
      <c r="AZ19" s="21">
        <v>1</v>
      </c>
      <c r="BA19" s="21">
        <v>1</v>
      </c>
      <c r="BB19" s="21">
        <v>0</v>
      </c>
      <c r="BC19" s="21">
        <v>1</v>
      </c>
      <c r="BD19" s="21">
        <v>1</v>
      </c>
      <c r="BE19" s="21">
        <v>0</v>
      </c>
      <c r="BF19" s="21">
        <v>0</v>
      </c>
      <c r="BG19" s="21">
        <v>0</v>
      </c>
      <c r="BH19" s="21">
        <v>1</v>
      </c>
      <c r="BI19" s="21">
        <v>1</v>
      </c>
      <c r="BJ19" s="21">
        <v>1</v>
      </c>
      <c r="BK19" s="21">
        <v>1</v>
      </c>
      <c r="BL19" s="21">
        <v>1</v>
      </c>
      <c r="BM19" s="21">
        <v>1</v>
      </c>
      <c r="BN19" s="21">
        <v>0</v>
      </c>
      <c r="BO19" s="21">
        <v>1</v>
      </c>
      <c r="BP19" s="21">
        <v>1</v>
      </c>
      <c r="BQ19" s="21">
        <v>1</v>
      </c>
      <c r="BR19" s="21">
        <v>1</v>
      </c>
      <c r="BS19" s="21">
        <v>1</v>
      </c>
      <c r="BT19" s="21">
        <v>0</v>
      </c>
      <c r="BU19" s="21">
        <v>0</v>
      </c>
      <c r="BV19" s="21">
        <v>1</v>
      </c>
      <c r="BW19" s="21">
        <v>1</v>
      </c>
      <c r="BX19" s="23">
        <v>21</v>
      </c>
      <c r="BY19" s="22">
        <v>1</v>
      </c>
      <c r="BZ19" s="23">
        <v>0</v>
      </c>
      <c r="CA19" s="23">
        <v>0</v>
      </c>
      <c r="CB19" s="23">
        <v>0</v>
      </c>
      <c r="CC19" s="23">
        <v>0</v>
      </c>
      <c r="CD19" s="23">
        <v>0</v>
      </c>
      <c r="CE19" s="23">
        <v>0</v>
      </c>
      <c r="CF19" s="23">
        <v>0</v>
      </c>
      <c r="CG19" s="23">
        <v>0</v>
      </c>
      <c r="CH19" s="23">
        <v>0</v>
      </c>
      <c r="CI19" s="23">
        <v>0</v>
      </c>
      <c r="CJ19" s="23">
        <v>0</v>
      </c>
      <c r="CK19" s="23">
        <v>0</v>
      </c>
      <c r="CL19" s="23">
        <v>0</v>
      </c>
      <c r="CM19" s="23">
        <v>0</v>
      </c>
      <c r="CN19" s="23">
        <v>0</v>
      </c>
      <c r="CO19" s="23">
        <v>0</v>
      </c>
      <c r="CP19" s="23">
        <v>0</v>
      </c>
      <c r="CQ19" s="23">
        <v>0</v>
      </c>
      <c r="CR19" s="23">
        <v>0</v>
      </c>
      <c r="CS19" s="23">
        <v>0</v>
      </c>
      <c r="CT19" s="23">
        <v>0</v>
      </c>
      <c r="CU19" s="23">
        <v>0</v>
      </c>
      <c r="CV19" s="23">
        <v>0</v>
      </c>
      <c r="CW19" s="23">
        <v>0</v>
      </c>
      <c r="CX19" s="23">
        <v>0</v>
      </c>
      <c r="CY19" s="23">
        <v>0</v>
      </c>
      <c r="CZ19" s="23">
        <v>0</v>
      </c>
      <c r="DA19" s="23">
        <v>0</v>
      </c>
      <c r="DB19" s="23">
        <v>0</v>
      </c>
      <c r="DC19" s="23">
        <v>0</v>
      </c>
      <c r="DD19" s="23">
        <v>1</v>
      </c>
      <c r="DE19" s="23">
        <v>1</v>
      </c>
      <c r="DF19" s="22">
        <v>2</v>
      </c>
      <c r="DG19" s="22">
        <v>1</v>
      </c>
      <c r="DH19" s="22">
        <v>0</v>
      </c>
      <c r="DI19" s="22">
        <v>0</v>
      </c>
      <c r="DJ19" s="22">
        <v>1</v>
      </c>
      <c r="DK19" s="22">
        <v>1</v>
      </c>
      <c r="DL19" s="22">
        <v>1</v>
      </c>
      <c r="DM19" s="22">
        <v>0</v>
      </c>
      <c r="DN19" s="22">
        <v>1</v>
      </c>
      <c r="DO19" s="22">
        <v>0</v>
      </c>
      <c r="DP19" s="22">
        <v>0</v>
      </c>
      <c r="DQ19" s="22">
        <v>0</v>
      </c>
      <c r="DR19" s="22">
        <v>0</v>
      </c>
      <c r="DS19" s="22">
        <v>0</v>
      </c>
      <c r="DT19" s="22">
        <v>0</v>
      </c>
      <c r="DU19" s="22">
        <v>1</v>
      </c>
      <c r="DV19" s="22">
        <v>1</v>
      </c>
      <c r="DW19" s="22">
        <v>0</v>
      </c>
      <c r="DX19" s="22">
        <v>0</v>
      </c>
      <c r="DY19" s="22">
        <v>0</v>
      </c>
      <c r="DZ19" s="22">
        <v>0</v>
      </c>
      <c r="EA19" s="22">
        <v>0</v>
      </c>
      <c r="EB19" s="22">
        <v>0</v>
      </c>
      <c r="EC19" s="22">
        <v>0</v>
      </c>
      <c r="ED19" s="22">
        <v>0</v>
      </c>
      <c r="EE19" s="22">
        <v>0</v>
      </c>
      <c r="EF19" s="22">
        <v>0</v>
      </c>
      <c r="EG19" s="22">
        <v>0</v>
      </c>
      <c r="EH19" s="22">
        <v>0</v>
      </c>
      <c r="EI19" s="22">
        <v>0</v>
      </c>
      <c r="EJ19" s="22">
        <v>0</v>
      </c>
      <c r="EK19" s="22">
        <v>0</v>
      </c>
      <c r="EL19" s="22">
        <v>0</v>
      </c>
      <c r="EM19" s="22">
        <v>0</v>
      </c>
      <c r="EN19" s="22">
        <v>6</v>
      </c>
      <c r="EO19" s="24">
        <f t="shared" si="1"/>
        <v>51</v>
      </c>
      <c r="EP19" s="21">
        <v>5</v>
      </c>
      <c r="EQ19" s="25">
        <v>8</v>
      </c>
      <c r="ER19" s="18">
        <f t="shared" si="2"/>
        <v>0</v>
      </c>
      <c r="EU19" s="18">
        <v>12</v>
      </c>
      <c r="EV19" s="18">
        <v>2</v>
      </c>
      <c r="EX19" s="28" t="s">
        <v>76</v>
      </c>
      <c r="EY19" s="28" t="s">
        <v>77</v>
      </c>
      <c r="EZ19" s="37" t="s">
        <v>117</v>
      </c>
      <c r="FA19" s="39">
        <f t="shared" si="3"/>
        <v>-3</v>
      </c>
      <c r="FB19" s="39">
        <f t="shared" si="4"/>
        <v>-1</v>
      </c>
    </row>
    <row r="20" spans="1:158" x14ac:dyDescent="0.25">
      <c r="A20" s="18" t="s">
        <v>27</v>
      </c>
      <c r="B20" s="19">
        <v>14</v>
      </c>
      <c r="C20" s="19" t="s">
        <v>78</v>
      </c>
      <c r="D20" s="19" t="s">
        <v>79</v>
      </c>
      <c r="E20" s="19" t="s">
        <v>7</v>
      </c>
      <c r="F20" s="19">
        <v>1</v>
      </c>
      <c r="G20" s="19">
        <v>1</v>
      </c>
      <c r="H20" s="19">
        <v>1</v>
      </c>
      <c r="I20" s="19">
        <v>1</v>
      </c>
      <c r="J20" s="19">
        <v>1</v>
      </c>
      <c r="K20" s="19">
        <v>1</v>
      </c>
      <c r="L20" s="19">
        <v>1</v>
      </c>
      <c r="M20" s="19">
        <v>1</v>
      </c>
      <c r="N20" s="19">
        <v>1</v>
      </c>
      <c r="O20" s="19">
        <v>0</v>
      </c>
      <c r="P20" s="19">
        <v>0</v>
      </c>
      <c r="Q20" s="19">
        <v>1</v>
      </c>
      <c r="R20" s="19">
        <v>0</v>
      </c>
      <c r="S20" s="19">
        <v>1</v>
      </c>
      <c r="T20" s="19">
        <v>1</v>
      </c>
      <c r="U20" s="19">
        <v>0</v>
      </c>
      <c r="V20" s="19">
        <v>1</v>
      </c>
      <c r="W20" s="19">
        <v>1</v>
      </c>
      <c r="X20" s="19">
        <v>0</v>
      </c>
      <c r="Y20" s="19">
        <v>1</v>
      </c>
      <c r="Z20" s="19">
        <v>1</v>
      </c>
      <c r="AA20" s="19">
        <v>0</v>
      </c>
      <c r="AB20" s="19">
        <v>1</v>
      </c>
      <c r="AC20" s="19">
        <v>1</v>
      </c>
      <c r="AD20" s="19">
        <v>0</v>
      </c>
      <c r="AE20" s="19">
        <v>1</v>
      </c>
      <c r="AF20" s="19">
        <v>1</v>
      </c>
      <c r="AG20" s="19">
        <v>1</v>
      </c>
      <c r="AH20" s="19">
        <v>1</v>
      </c>
      <c r="AI20" s="19">
        <v>1</v>
      </c>
      <c r="AJ20" s="19">
        <v>1</v>
      </c>
      <c r="AK20" s="19">
        <v>0</v>
      </c>
      <c r="AL20" s="19">
        <v>0</v>
      </c>
      <c r="AM20" s="19">
        <v>1</v>
      </c>
      <c r="AN20" s="19">
        <v>1</v>
      </c>
      <c r="AO20" s="19">
        <v>1</v>
      </c>
      <c r="AP20" s="21">
        <f t="shared" si="0"/>
        <v>27</v>
      </c>
      <c r="AQ20" s="22">
        <v>2</v>
      </c>
      <c r="AR20" s="21">
        <v>0</v>
      </c>
      <c r="AS20" s="21">
        <v>1</v>
      </c>
      <c r="AT20" s="21">
        <v>0</v>
      </c>
      <c r="AU20" s="21">
        <v>1</v>
      </c>
      <c r="AV20" s="21">
        <v>1</v>
      </c>
      <c r="AW20" s="21">
        <v>1</v>
      </c>
      <c r="AX20" s="21">
        <v>1</v>
      </c>
      <c r="AY20" s="21">
        <v>1</v>
      </c>
      <c r="AZ20" s="21">
        <v>1</v>
      </c>
      <c r="BA20" s="21">
        <v>0</v>
      </c>
      <c r="BB20" s="21">
        <v>1</v>
      </c>
      <c r="BC20" s="21">
        <v>1</v>
      </c>
      <c r="BD20" s="21">
        <v>1</v>
      </c>
      <c r="BE20" s="21">
        <v>1</v>
      </c>
      <c r="BF20" s="21">
        <v>0</v>
      </c>
      <c r="BG20" s="21">
        <v>1</v>
      </c>
      <c r="BH20" s="21">
        <v>1</v>
      </c>
      <c r="BI20" s="21">
        <v>1</v>
      </c>
      <c r="BJ20" s="21">
        <v>1</v>
      </c>
      <c r="BK20" s="21">
        <v>1</v>
      </c>
      <c r="BL20" s="21">
        <v>1</v>
      </c>
      <c r="BM20" s="21">
        <v>1</v>
      </c>
      <c r="BN20" s="21">
        <v>1</v>
      </c>
      <c r="BO20" s="21">
        <v>1</v>
      </c>
      <c r="BP20" s="21">
        <v>1</v>
      </c>
      <c r="BQ20" s="21">
        <v>1</v>
      </c>
      <c r="BR20" s="21">
        <v>1</v>
      </c>
      <c r="BS20" s="21">
        <v>1</v>
      </c>
      <c r="BT20" s="21">
        <v>1</v>
      </c>
      <c r="BU20" s="21">
        <v>1</v>
      </c>
      <c r="BV20" s="21">
        <v>1</v>
      </c>
      <c r="BW20" s="21">
        <v>1</v>
      </c>
      <c r="BX20" s="23">
        <v>28</v>
      </c>
      <c r="BY20" s="22">
        <v>2</v>
      </c>
      <c r="BZ20" s="23">
        <v>1</v>
      </c>
      <c r="CA20" s="23">
        <v>1</v>
      </c>
      <c r="CB20" s="23">
        <v>1</v>
      </c>
      <c r="CC20" s="23">
        <v>1</v>
      </c>
      <c r="CD20" s="23">
        <v>1</v>
      </c>
      <c r="CE20" s="23">
        <v>0</v>
      </c>
      <c r="CF20" s="23">
        <v>1</v>
      </c>
      <c r="CG20" s="23">
        <v>0</v>
      </c>
      <c r="CH20" s="23">
        <v>0</v>
      </c>
      <c r="CI20" s="23">
        <v>0</v>
      </c>
      <c r="CJ20" s="23">
        <v>0</v>
      </c>
      <c r="CK20" s="23">
        <v>0</v>
      </c>
      <c r="CL20" s="23">
        <v>0</v>
      </c>
      <c r="CM20" s="23">
        <v>1</v>
      </c>
      <c r="CN20" s="23">
        <v>0</v>
      </c>
      <c r="CO20" s="23">
        <v>1</v>
      </c>
      <c r="CP20" s="23">
        <v>1</v>
      </c>
      <c r="CQ20" s="23">
        <v>1</v>
      </c>
      <c r="CR20" s="23">
        <v>0</v>
      </c>
      <c r="CS20" s="23">
        <v>0</v>
      </c>
      <c r="CT20" s="23">
        <v>1</v>
      </c>
      <c r="CU20" s="23">
        <v>1</v>
      </c>
      <c r="CV20" s="23">
        <v>0</v>
      </c>
      <c r="CW20" s="23">
        <v>0</v>
      </c>
      <c r="CX20" s="23">
        <v>1</v>
      </c>
      <c r="CY20" s="23">
        <v>1</v>
      </c>
      <c r="CZ20" s="23">
        <v>1</v>
      </c>
      <c r="DA20" s="23">
        <v>1</v>
      </c>
      <c r="DB20" s="23">
        <v>1</v>
      </c>
      <c r="DC20" s="23">
        <v>1</v>
      </c>
      <c r="DD20" s="23">
        <v>0</v>
      </c>
      <c r="DE20" s="23">
        <v>0</v>
      </c>
      <c r="DF20" s="22">
        <v>18</v>
      </c>
      <c r="DG20" s="22">
        <v>2</v>
      </c>
      <c r="DH20" s="22">
        <v>1</v>
      </c>
      <c r="DI20" s="22">
        <v>1</v>
      </c>
      <c r="DJ20" s="22">
        <v>1</v>
      </c>
      <c r="DK20" s="22">
        <v>1</v>
      </c>
      <c r="DL20" s="22">
        <v>1</v>
      </c>
      <c r="DM20" s="22">
        <v>1</v>
      </c>
      <c r="DN20" s="22">
        <v>1</v>
      </c>
      <c r="DO20" s="22">
        <v>1</v>
      </c>
      <c r="DP20" s="22">
        <v>0</v>
      </c>
      <c r="DQ20" s="22">
        <v>1</v>
      </c>
      <c r="DR20" s="22">
        <v>1</v>
      </c>
      <c r="DS20" s="22">
        <v>1</v>
      </c>
      <c r="DT20" s="22">
        <v>1</v>
      </c>
      <c r="DU20" s="22">
        <v>1</v>
      </c>
      <c r="DV20" s="22">
        <v>1</v>
      </c>
      <c r="DW20" s="22">
        <v>1</v>
      </c>
      <c r="DX20" s="22">
        <v>1</v>
      </c>
      <c r="DY20" s="22">
        <v>1</v>
      </c>
      <c r="DZ20" s="22">
        <v>1</v>
      </c>
      <c r="EA20" s="22">
        <v>1</v>
      </c>
      <c r="EB20" s="22">
        <v>1</v>
      </c>
      <c r="EC20" s="22">
        <v>1</v>
      </c>
      <c r="ED20" s="22">
        <v>0</v>
      </c>
      <c r="EE20" s="22">
        <v>1</v>
      </c>
      <c r="EF20" s="22">
        <v>1</v>
      </c>
      <c r="EG20" s="22">
        <v>0</v>
      </c>
      <c r="EH20" s="22">
        <v>1</v>
      </c>
      <c r="EI20" s="22">
        <v>0</v>
      </c>
      <c r="EJ20" s="22">
        <v>0</v>
      </c>
      <c r="EK20" s="22">
        <v>0</v>
      </c>
      <c r="EL20" s="22">
        <v>0</v>
      </c>
      <c r="EM20" s="22">
        <v>0</v>
      </c>
      <c r="EN20" s="22">
        <v>24</v>
      </c>
      <c r="EO20" s="24">
        <f t="shared" si="1"/>
        <v>97</v>
      </c>
      <c r="EP20" s="21">
        <v>7</v>
      </c>
      <c r="EQ20" s="25">
        <v>9</v>
      </c>
      <c r="ER20" s="18">
        <f t="shared" si="2"/>
        <v>0</v>
      </c>
      <c r="EU20" s="18">
        <v>13</v>
      </c>
      <c r="EV20" s="18">
        <v>2</v>
      </c>
      <c r="EX20" s="28" t="s">
        <v>80</v>
      </c>
      <c r="EY20" s="28" t="s">
        <v>81</v>
      </c>
      <c r="EZ20" s="37" t="s">
        <v>114</v>
      </c>
      <c r="FA20" s="39">
        <f t="shared" si="3"/>
        <v>-2</v>
      </c>
      <c r="FB20" s="39">
        <f t="shared" si="4"/>
        <v>0</v>
      </c>
    </row>
    <row r="21" spans="1:158" x14ac:dyDescent="0.25">
      <c r="A21" s="18" t="s">
        <v>27</v>
      </c>
      <c r="B21" s="19">
        <v>15</v>
      </c>
      <c r="C21" s="19" t="s">
        <v>82</v>
      </c>
      <c r="D21" s="19" t="s">
        <v>49</v>
      </c>
      <c r="E21" s="19" t="s">
        <v>7</v>
      </c>
      <c r="F21" s="19">
        <v>0</v>
      </c>
      <c r="G21" s="19">
        <v>1</v>
      </c>
      <c r="H21" s="19">
        <v>1</v>
      </c>
      <c r="I21" s="19">
        <v>0</v>
      </c>
      <c r="J21" s="19">
        <v>1</v>
      </c>
      <c r="K21" s="19">
        <v>1</v>
      </c>
      <c r="L21" s="19">
        <v>1</v>
      </c>
      <c r="M21" s="19">
        <v>1</v>
      </c>
      <c r="N21" s="19">
        <v>1</v>
      </c>
      <c r="O21" s="19">
        <v>1</v>
      </c>
      <c r="P21" s="19">
        <v>0</v>
      </c>
      <c r="Q21" s="19">
        <v>1</v>
      </c>
      <c r="R21" s="19">
        <v>1</v>
      </c>
      <c r="S21" s="19">
        <v>1</v>
      </c>
      <c r="T21" s="19">
        <v>1</v>
      </c>
      <c r="U21" s="19">
        <v>1</v>
      </c>
      <c r="V21" s="19">
        <v>1</v>
      </c>
      <c r="W21" s="19">
        <v>1</v>
      </c>
      <c r="X21" s="19">
        <v>0</v>
      </c>
      <c r="Y21" s="19">
        <v>1</v>
      </c>
      <c r="Z21" s="19">
        <v>1</v>
      </c>
      <c r="AA21" s="19">
        <v>0</v>
      </c>
      <c r="AB21" s="19">
        <v>0</v>
      </c>
      <c r="AC21" s="19">
        <v>1</v>
      </c>
      <c r="AD21" s="19">
        <v>1</v>
      </c>
      <c r="AE21" s="19">
        <v>1</v>
      </c>
      <c r="AF21" s="19">
        <v>0</v>
      </c>
      <c r="AG21" s="19">
        <v>1</v>
      </c>
      <c r="AH21" s="19">
        <v>1</v>
      </c>
      <c r="AI21" s="19">
        <v>1</v>
      </c>
      <c r="AJ21" s="19">
        <v>1</v>
      </c>
      <c r="AK21" s="19">
        <v>0</v>
      </c>
      <c r="AL21" s="19">
        <v>1</v>
      </c>
      <c r="AM21" s="19">
        <v>1</v>
      </c>
      <c r="AN21" s="19">
        <v>1</v>
      </c>
      <c r="AO21" s="19">
        <v>1</v>
      </c>
      <c r="AP21" s="21">
        <f t="shared" si="0"/>
        <v>28</v>
      </c>
      <c r="AQ21" s="22">
        <v>1</v>
      </c>
      <c r="AR21" s="21">
        <v>1</v>
      </c>
      <c r="AS21" s="21">
        <v>1</v>
      </c>
      <c r="AT21" s="21">
        <v>1</v>
      </c>
      <c r="AU21" s="21">
        <v>1</v>
      </c>
      <c r="AV21" s="21">
        <v>1</v>
      </c>
      <c r="AW21" s="21">
        <v>1</v>
      </c>
      <c r="AX21" s="21">
        <v>1</v>
      </c>
      <c r="AY21" s="21">
        <v>1</v>
      </c>
      <c r="AZ21" s="21">
        <v>1</v>
      </c>
      <c r="BA21" s="21">
        <v>1</v>
      </c>
      <c r="BB21" s="21">
        <v>1</v>
      </c>
      <c r="BC21" s="21">
        <v>1</v>
      </c>
      <c r="BD21" s="21">
        <v>1</v>
      </c>
      <c r="BE21" s="21">
        <v>1</v>
      </c>
      <c r="BF21" s="21">
        <v>1</v>
      </c>
      <c r="BG21" s="21">
        <v>1</v>
      </c>
      <c r="BH21" s="21">
        <v>1</v>
      </c>
      <c r="BI21" s="21">
        <v>1</v>
      </c>
      <c r="BJ21" s="21">
        <v>1</v>
      </c>
      <c r="BK21" s="21">
        <v>1</v>
      </c>
      <c r="BL21" s="21">
        <v>1</v>
      </c>
      <c r="BM21" s="21">
        <v>1</v>
      </c>
      <c r="BN21" s="21">
        <v>1</v>
      </c>
      <c r="BO21" s="21">
        <v>1</v>
      </c>
      <c r="BP21" s="21">
        <v>0</v>
      </c>
      <c r="BQ21" s="21">
        <v>1</v>
      </c>
      <c r="BR21" s="21">
        <v>1</v>
      </c>
      <c r="BS21" s="21">
        <v>1</v>
      </c>
      <c r="BT21" s="21">
        <v>0</v>
      </c>
      <c r="BU21" s="21">
        <v>1</v>
      </c>
      <c r="BV21" s="21">
        <v>1</v>
      </c>
      <c r="BW21" s="21">
        <v>1</v>
      </c>
      <c r="BX21" s="23">
        <v>30</v>
      </c>
      <c r="BY21" s="22">
        <v>1</v>
      </c>
      <c r="BZ21" s="23">
        <v>1</v>
      </c>
      <c r="CA21" s="23">
        <v>0</v>
      </c>
      <c r="CB21" s="23">
        <v>1</v>
      </c>
      <c r="CC21" s="23">
        <v>1</v>
      </c>
      <c r="CD21" s="23">
        <v>1</v>
      </c>
      <c r="CE21" s="23">
        <v>1</v>
      </c>
      <c r="CF21" s="23">
        <v>1</v>
      </c>
      <c r="CG21" s="23">
        <v>1</v>
      </c>
      <c r="CH21" s="23">
        <v>0</v>
      </c>
      <c r="CI21" s="23">
        <v>0</v>
      </c>
      <c r="CJ21" s="23">
        <v>1</v>
      </c>
      <c r="CK21" s="23">
        <v>0</v>
      </c>
      <c r="CL21" s="23">
        <v>1</v>
      </c>
      <c r="CM21" s="23">
        <v>1</v>
      </c>
      <c r="CN21" s="23">
        <v>1</v>
      </c>
      <c r="CO21" s="23">
        <v>1</v>
      </c>
      <c r="CP21" s="23">
        <v>1</v>
      </c>
      <c r="CQ21" s="23">
        <v>1</v>
      </c>
      <c r="CR21" s="23">
        <v>1</v>
      </c>
      <c r="CS21" s="23">
        <v>0</v>
      </c>
      <c r="CT21" s="23">
        <v>0</v>
      </c>
      <c r="CU21" s="23">
        <v>1</v>
      </c>
      <c r="CV21" s="23">
        <v>1</v>
      </c>
      <c r="CW21" s="23">
        <v>0</v>
      </c>
      <c r="CX21" s="23">
        <v>0</v>
      </c>
      <c r="CY21" s="23">
        <v>0</v>
      </c>
      <c r="CZ21" s="23">
        <v>0</v>
      </c>
      <c r="DA21" s="23">
        <v>0</v>
      </c>
      <c r="DB21" s="23">
        <v>1</v>
      </c>
      <c r="DC21" s="23">
        <v>0</v>
      </c>
      <c r="DD21" s="23">
        <v>0</v>
      </c>
      <c r="DE21" s="23">
        <v>0</v>
      </c>
      <c r="DF21" s="22">
        <v>18</v>
      </c>
      <c r="DG21" s="22">
        <v>1</v>
      </c>
      <c r="DH21" s="22">
        <v>1</v>
      </c>
      <c r="DI21" s="22">
        <v>1</v>
      </c>
      <c r="DJ21" s="22">
        <v>1</v>
      </c>
      <c r="DK21" s="22">
        <v>1</v>
      </c>
      <c r="DL21" s="22">
        <v>1</v>
      </c>
      <c r="DM21" s="22">
        <v>1</v>
      </c>
      <c r="DN21" s="22">
        <v>1</v>
      </c>
      <c r="DO21" s="22">
        <v>1</v>
      </c>
      <c r="DP21" s="22">
        <v>0</v>
      </c>
      <c r="DQ21" s="22">
        <v>1</v>
      </c>
      <c r="DR21" s="22">
        <v>1</v>
      </c>
      <c r="DS21" s="22">
        <v>1</v>
      </c>
      <c r="DT21" s="22">
        <v>1</v>
      </c>
      <c r="DU21" s="22">
        <v>1</v>
      </c>
      <c r="DV21" s="22">
        <v>1</v>
      </c>
      <c r="DW21" s="22">
        <v>1</v>
      </c>
      <c r="DX21" s="22">
        <v>1</v>
      </c>
      <c r="DY21" s="22">
        <v>1</v>
      </c>
      <c r="DZ21" s="22">
        <v>1</v>
      </c>
      <c r="EA21" s="22">
        <v>1</v>
      </c>
      <c r="EB21" s="22">
        <v>1</v>
      </c>
      <c r="EC21" s="22">
        <v>0</v>
      </c>
      <c r="ED21" s="22">
        <v>1</v>
      </c>
      <c r="EE21" s="22">
        <v>0</v>
      </c>
      <c r="EF21" s="22">
        <v>0</v>
      </c>
      <c r="EG21" s="22">
        <v>0</v>
      </c>
      <c r="EH21" s="22">
        <v>0</v>
      </c>
      <c r="EI21" s="22">
        <v>1</v>
      </c>
      <c r="EJ21" s="22">
        <v>0</v>
      </c>
      <c r="EK21" s="22">
        <v>1</v>
      </c>
      <c r="EL21" s="22">
        <v>1</v>
      </c>
      <c r="EM21" s="22">
        <v>0</v>
      </c>
      <c r="EN21" s="22">
        <v>24</v>
      </c>
      <c r="EO21" s="24">
        <f t="shared" si="1"/>
        <v>100</v>
      </c>
      <c r="EP21" s="21">
        <v>8</v>
      </c>
      <c r="EQ21" s="25">
        <v>9</v>
      </c>
      <c r="ER21" s="18">
        <f t="shared" si="2"/>
        <v>0</v>
      </c>
      <c r="EU21" s="18">
        <v>14</v>
      </c>
      <c r="EV21" s="18">
        <v>2</v>
      </c>
      <c r="EX21" s="28" t="s">
        <v>83</v>
      </c>
      <c r="EY21" s="28" t="s">
        <v>84</v>
      </c>
      <c r="EZ21" s="37" t="s">
        <v>118</v>
      </c>
      <c r="FA21" s="39">
        <f t="shared" si="3"/>
        <v>-1</v>
      </c>
      <c r="FB21" s="39">
        <f t="shared" si="4"/>
        <v>-1</v>
      </c>
    </row>
    <row r="22" spans="1:158" x14ac:dyDescent="0.25">
      <c r="A22" s="18" t="s">
        <v>27</v>
      </c>
      <c r="B22" s="19">
        <v>16</v>
      </c>
      <c r="C22" s="19" t="s">
        <v>60</v>
      </c>
      <c r="D22" s="19" t="s">
        <v>57</v>
      </c>
      <c r="E22" s="19" t="s">
        <v>7</v>
      </c>
      <c r="F22" s="19">
        <v>1</v>
      </c>
      <c r="G22" s="19">
        <v>1</v>
      </c>
      <c r="H22" s="19">
        <v>1</v>
      </c>
      <c r="I22" s="19">
        <v>1</v>
      </c>
      <c r="J22" s="19">
        <v>0</v>
      </c>
      <c r="K22" s="19">
        <v>1</v>
      </c>
      <c r="L22" s="19">
        <v>0</v>
      </c>
      <c r="M22" s="19">
        <v>1</v>
      </c>
      <c r="N22" s="19">
        <v>0</v>
      </c>
      <c r="O22" s="19">
        <v>1</v>
      </c>
      <c r="P22" s="19">
        <v>0</v>
      </c>
      <c r="Q22" s="19">
        <v>1</v>
      </c>
      <c r="R22" s="19">
        <v>1</v>
      </c>
      <c r="S22" s="19">
        <v>1</v>
      </c>
      <c r="T22" s="19">
        <v>1</v>
      </c>
      <c r="U22" s="19">
        <v>1</v>
      </c>
      <c r="V22" s="19">
        <v>1</v>
      </c>
      <c r="W22" s="19">
        <v>0</v>
      </c>
      <c r="X22" s="19">
        <v>1</v>
      </c>
      <c r="Y22" s="19">
        <v>1</v>
      </c>
      <c r="Z22" s="19">
        <v>1</v>
      </c>
      <c r="AA22" s="19">
        <v>0</v>
      </c>
      <c r="AB22" s="19">
        <v>0</v>
      </c>
      <c r="AC22" s="19">
        <v>1</v>
      </c>
      <c r="AD22" s="19">
        <v>0</v>
      </c>
      <c r="AE22" s="19">
        <v>1</v>
      </c>
      <c r="AF22" s="19">
        <v>1</v>
      </c>
      <c r="AG22" s="19">
        <v>1</v>
      </c>
      <c r="AH22" s="19">
        <v>1</v>
      </c>
      <c r="AI22" s="19">
        <v>1</v>
      </c>
      <c r="AJ22" s="19">
        <v>1</v>
      </c>
      <c r="AK22" s="19">
        <v>1</v>
      </c>
      <c r="AL22" s="19">
        <v>0</v>
      </c>
      <c r="AM22" s="19">
        <v>1</v>
      </c>
      <c r="AN22" s="19">
        <v>1</v>
      </c>
      <c r="AO22" s="19">
        <v>0</v>
      </c>
      <c r="AP22" s="21">
        <f t="shared" si="0"/>
        <v>26</v>
      </c>
      <c r="AQ22" s="22">
        <v>1</v>
      </c>
      <c r="AR22" s="21">
        <v>1</v>
      </c>
      <c r="AS22" s="21">
        <v>1</v>
      </c>
      <c r="AT22" s="21">
        <v>1</v>
      </c>
      <c r="AU22" s="21">
        <v>1</v>
      </c>
      <c r="AV22" s="21">
        <v>0</v>
      </c>
      <c r="AW22" s="21">
        <v>1</v>
      </c>
      <c r="AX22" s="21">
        <v>1</v>
      </c>
      <c r="AY22" s="21">
        <v>1</v>
      </c>
      <c r="AZ22" s="21">
        <v>0</v>
      </c>
      <c r="BA22" s="21">
        <v>1</v>
      </c>
      <c r="BB22" s="21">
        <v>1</v>
      </c>
      <c r="BC22" s="21">
        <v>1</v>
      </c>
      <c r="BD22" s="21">
        <v>1</v>
      </c>
      <c r="BE22" s="21">
        <v>0</v>
      </c>
      <c r="BF22" s="21">
        <v>1</v>
      </c>
      <c r="BG22" s="21">
        <v>1</v>
      </c>
      <c r="BH22" s="21">
        <v>1</v>
      </c>
      <c r="BI22" s="21">
        <v>1</v>
      </c>
      <c r="BJ22" s="21">
        <v>1</v>
      </c>
      <c r="BK22" s="21">
        <v>1</v>
      </c>
      <c r="BL22" s="21">
        <v>1</v>
      </c>
      <c r="BM22" s="21">
        <v>1</v>
      </c>
      <c r="BN22" s="21">
        <v>0</v>
      </c>
      <c r="BO22" s="21">
        <v>1</v>
      </c>
      <c r="BP22" s="21">
        <v>1</v>
      </c>
      <c r="BQ22" s="21">
        <v>1</v>
      </c>
      <c r="BR22" s="21">
        <v>1</v>
      </c>
      <c r="BS22" s="21">
        <v>1</v>
      </c>
      <c r="BT22" s="21">
        <v>0</v>
      </c>
      <c r="BU22" s="21">
        <v>0</v>
      </c>
      <c r="BV22" s="21">
        <v>1</v>
      </c>
      <c r="BW22" s="21">
        <v>1</v>
      </c>
      <c r="BX22" s="23">
        <v>26</v>
      </c>
      <c r="BY22" s="22">
        <v>1</v>
      </c>
      <c r="BZ22" s="23">
        <v>1</v>
      </c>
      <c r="CA22" s="23">
        <v>1</v>
      </c>
      <c r="CB22" s="23">
        <v>1</v>
      </c>
      <c r="CC22" s="23">
        <v>1</v>
      </c>
      <c r="CD22" s="23">
        <v>0</v>
      </c>
      <c r="CE22" s="23">
        <v>1</v>
      </c>
      <c r="CF22" s="23">
        <v>1</v>
      </c>
      <c r="CG22" s="23">
        <v>1</v>
      </c>
      <c r="CH22" s="23">
        <v>0</v>
      </c>
      <c r="CI22" s="23">
        <v>1</v>
      </c>
      <c r="CJ22" s="23">
        <v>0</v>
      </c>
      <c r="CK22" s="23">
        <v>0</v>
      </c>
      <c r="CL22" s="23">
        <v>1</v>
      </c>
      <c r="CM22" s="23">
        <v>1</v>
      </c>
      <c r="CN22" s="23">
        <v>0</v>
      </c>
      <c r="CO22" s="23">
        <v>0</v>
      </c>
      <c r="CP22" s="23">
        <v>0</v>
      </c>
      <c r="CQ22" s="23">
        <v>0</v>
      </c>
      <c r="CR22" s="23">
        <v>1</v>
      </c>
      <c r="CS22" s="23">
        <v>0</v>
      </c>
      <c r="CT22" s="23">
        <v>0</v>
      </c>
      <c r="CU22" s="23">
        <v>0</v>
      </c>
      <c r="CV22" s="23">
        <v>1</v>
      </c>
      <c r="CW22" s="23">
        <v>0</v>
      </c>
      <c r="CX22" s="23">
        <v>0</v>
      </c>
      <c r="CY22" s="23">
        <v>0</v>
      </c>
      <c r="CZ22" s="23">
        <v>0</v>
      </c>
      <c r="DA22" s="23">
        <v>0</v>
      </c>
      <c r="DB22" s="23">
        <v>0</v>
      </c>
      <c r="DC22" s="23">
        <v>0</v>
      </c>
      <c r="DD22" s="23">
        <v>0</v>
      </c>
      <c r="DE22" s="23">
        <v>0</v>
      </c>
      <c r="DF22" s="22">
        <v>12</v>
      </c>
      <c r="DG22" s="22">
        <v>1</v>
      </c>
      <c r="DH22" s="22">
        <v>0</v>
      </c>
      <c r="DI22" s="22">
        <v>0</v>
      </c>
      <c r="DJ22" s="22">
        <v>1</v>
      </c>
      <c r="DK22" s="22">
        <v>1</v>
      </c>
      <c r="DL22" s="22">
        <v>1</v>
      </c>
      <c r="DM22" s="22">
        <v>1</v>
      </c>
      <c r="DN22" s="22">
        <v>1</v>
      </c>
      <c r="DO22" s="22">
        <v>1</v>
      </c>
      <c r="DP22" s="22">
        <v>0</v>
      </c>
      <c r="DQ22" s="22">
        <v>1</v>
      </c>
      <c r="DR22" s="22">
        <v>1</v>
      </c>
      <c r="DS22" s="22">
        <v>1</v>
      </c>
      <c r="DT22" s="22">
        <v>1</v>
      </c>
      <c r="DU22" s="22">
        <v>1</v>
      </c>
      <c r="DV22" s="22">
        <v>1</v>
      </c>
      <c r="DW22" s="22">
        <v>1</v>
      </c>
      <c r="DX22" s="22">
        <v>0</v>
      </c>
      <c r="DY22" s="22">
        <v>1</v>
      </c>
      <c r="DZ22" s="22">
        <v>1</v>
      </c>
      <c r="EA22" s="22">
        <v>1</v>
      </c>
      <c r="EB22" s="22">
        <v>1</v>
      </c>
      <c r="EC22" s="22">
        <v>1</v>
      </c>
      <c r="ED22" s="22">
        <v>1</v>
      </c>
      <c r="EE22" s="22">
        <v>1</v>
      </c>
      <c r="EF22" s="22">
        <v>1</v>
      </c>
      <c r="EG22" s="22">
        <v>1</v>
      </c>
      <c r="EH22" s="22">
        <v>1</v>
      </c>
      <c r="EI22" s="22">
        <v>0</v>
      </c>
      <c r="EJ22" s="22">
        <v>1</v>
      </c>
      <c r="EK22" s="22">
        <v>1</v>
      </c>
      <c r="EL22" s="22">
        <v>1</v>
      </c>
      <c r="EM22" s="22">
        <v>0</v>
      </c>
      <c r="EN22" s="22">
        <v>26</v>
      </c>
      <c r="EO22" s="24">
        <f t="shared" si="1"/>
        <v>90</v>
      </c>
      <c r="EP22" s="21">
        <v>7</v>
      </c>
      <c r="EQ22" s="25">
        <v>8</v>
      </c>
      <c r="ER22" s="18">
        <f t="shared" si="2"/>
        <v>0</v>
      </c>
      <c r="EU22" s="18">
        <v>15</v>
      </c>
      <c r="EV22" s="18">
        <v>2</v>
      </c>
      <c r="EX22" s="28" t="s">
        <v>85</v>
      </c>
      <c r="EY22" s="28" t="s">
        <v>86</v>
      </c>
      <c r="EZ22" s="37" t="s">
        <v>117</v>
      </c>
      <c r="FA22" s="39">
        <f t="shared" si="3"/>
        <v>-1</v>
      </c>
      <c r="FB22" s="39">
        <f t="shared" si="4"/>
        <v>1</v>
      </c>
    </row>
    <row r="23" spans="1:158" x14ac:dyDescent="0.25">
      <c r="A23" s="18" t="s">
        <v>27</v>
      </c>
      <c r="B23" s="19">
        <v>17</v>
      </c>
      <c r="C23" s="19" t="s">
        <v>87</v>
      </c>
      <c r="D23" s="19" t="s">
        <v>88</v>
      </c>
      <c r="E23" s="19" t="s">
        <v>7</v>
      </c>
      <c r="F23" s="19">
        <v>1</v>
      </c>
      <c r="G23" s="19">
        <v>1</v>
      </c>
      <c r="H23" s="19">
        <v>1</v>
      </c>
      <c r="I23" s="19">
        <v>1</v>
      </c>
      <c r="J23" s="19">
        <v>1</v>
      </c>
      <c r="K23" s="19">
        <v>0</v>
      </c>
      <c r="L23" s="19">
        <v>0</v>
      </c>
      <c r="M23" s="19">
        <v>1</v>
      </c>
      <c r="N23" s="19">
        <v>1</v>
      </c>
      <c r="O23" s="19">
        <v>1</v>
      </c>
      <c r="P23" s="19">
        <v>0</v>
      </c>
      <c r="Q23" s="19">
        <v>1</v>
      </c>
      <c r="R23" s="19">
        <v>1</v>
      </c>
      <c r="S23" s="19">
        <v>1</v>
      </c>
      <c r="T23" s="19">
        <v>1</v>
      </c>
      <c r="U23" s="19">
        <v>0</v>
      </c>
      <c r="V23" s="19">
        <v>1</v>
      </c>
      <c r="W23" s="19">
        <v>0</v>
      </c>
      <c r="X23" s="19">
        <v>1</v>
      </c>
      <c r="Y23" s="19">
        <v>1</v>
      </c>
      <c r="Z23" s="19">
        <v>0</v>
      </c>
      <c r="AA23" s="19">
        <v>1</v>
      </c>
      <c r="AB23" s="19">
        <v>1</v>
      </c>
      <c r="AC23" s="19">
        <v>0</v>
      </c>
      <c r="AD23" s="19">
        <v>0</v>
      </c>
      <c r="AE23" s="19">
        <v>1</v>
      </c>
      <c r="AF23" s="19">
        <v>0</v>
      </c>
      <c r="AG23" s="19">
        <v>1</v>
      </c>
      <c r="AH23" s="19">
        <v>1</v>
      </c>
      <c r="AI23" s="19">
        <v>0</v>
      </c>
      <c r="AJ23" s="19">
        <v>1</v>
      </c>
      <c r="AK23" s="19">
        <v>0</v>
      </c>
      <c r="AL23" s="19">
        <v>1</v>
      </c>
      <c r="AM23" s="19">
        <v>1</v>
      </c>
      <c r="AN23" s="19">
        <v>1</v>
      </c>
      <c r="AO23" s="19">
        <v>0</v>
      </c>
      <c r="AP23" s="21">
        <f t="shared" si="0"/>
        <v>24</v>
      </c>
      <c r="AQ23" s="22">
        <v>1</v>
      </c>
      <c r="AR23" s="21">
        <v>1</v>
      </c>
      <c r="AS23" s="21">
        <v>0</v>
      </c>
      <c r="AT23" s="21">
        <v>1</v>
      </c>
      <c r="AU23" s="21">
        <v>1</v>
      </c>
      <c r="AV23" s="21">
        <v>0</v>
      </c>
      <c r="AW23" s="21">
        <v>0</v>
      </c>
      <c r="AX23" s="21">
        <v>1</v>
      </c>
      <c r="AY23" s="21">
        <v>0</v>
      </c>
      <c r="AZ23" s="21">
        <v>1</v>
      </c>
      <c r="BA23" s="21">
        <v>1</v>
      </c>
      <c r="BB23" s="21">
        <v>1</v>
      </c>
      <c r="BC23" s="21">
        <v>1</v>
      </c>
      <c r="BD23" s="21">
        <v>1</v>
      </c>
      <c r="BE23" s="21">
        <v>0</v>
      </c>
      <c r="BF23" s="21">
        <v>1</v>
      </c>
      <c r="BG23" s="21">
        <v>1</v>
      </c>
      <c r="BH23" s="21">
        <v>1</v>
      </c>
      <c r="BI23" s="21">
        <v>1</v>
      </c>
      <c r="BJ23" s="21">
        <v>1</v>
      </c>
      <c r="BK23" s="21">
        <v>1</v>
      </c>
      <c r="BL23" s="21">
        <v>1</v>
      </c>
      <c r="BM23" s="21">
        <v>1</v>
      </c>
      <c r="BN23" s="21">
        <v>1</v>
      </c>
      <c r="BO23" s="21">
        <v>1</v>
      </c>
      <c r="BP23" s="21">
        <v>1</v>
      </c>
      <c r="BQ23" s="21">
        <v>0</v>
      </c>
      <c r="BR23" s="21">
        <v>1</v>
      </c>
      <c r="BS23" s="21">
        <v>1</v>
      </c>
      <c r="BT23" s="21">
        <v>0</v>
      </c>
      <c r="BU23" s="21">
        <v>1</v>
      </c>
      <c r="BV23" s="21">
        <v>1</v>
      </c>
      <c r="BW23" s="21">
        <v>1</v>
      </c>
      <c r="BX23" s="23">
        <v>25</v>
      </c>
      <c r="BY23" s="22">
        <v>1</v>
      </c>
      <c r="BZ23" s="23">
        <v>1</v>
      </c>
      <c r="CA23" s="23">
        <v>1</v>
      </c>
      <c r="CB23" s="23">
        <v>1</v>
      </c>
      <c r="CC23" s="23">
        <v>0</v>
      </c>
      <c r="CD23" s="23">
        <v>1</v>
      </c>
      <c r="CE23" s="23">
        <v>1</v>
      </c>
      <c r="CF23" s="23">
        <v>1</v>
      </c>
      <c r="CG23" s="23">
        <v>1</v>
      </c>
      <c r="CH23" s="23">
        <v>0</v>
      </c>
      <c r="CI23" s="23">
        <v>0</v>
      </c>
      <c r="CJ23" s="23">
        <v>1</v>
      </c>
      <c r="CK23" s="23">
        <v>0</v>
      </c>
      <c r="CL23" s="23">
        <v>0</v>
      </c>
      <c r="CM23" s="23">
        <v>1</v>
      </c>
      <c r="CN23" s="23">
        <v>1</v>
      </c>
      <c r="CO23" s="23">
        <v>0</v>
      </c>
      <c r="CP23" s="23">
        <v>0</v>
      </c>
      <c r="CQ23" s="23">
        <v>0</v>
      </c>
      <c r="CR23" s="23">
        <v>0</v>
      </c>
      <c r="CS23" s="23">
        <v>0</v>
      </c>
      <c r="CT23" s="23">
        <v>0</v>
      </c>
      <c r="CU23" s="23">
        <v>0</v>
      </c>
      <c r="CV23" s="23">
        <v>0</v>
      </c>
      <c r="CW23" s="23">
        <v>0</v>
      </c>
      <c r="CX23" s="23">
        <v>1</v>
      </c>
      <c r="CY23" s="23">
        <v>1</v>
      </c>
      <c r="CZ23" s="23">
        <v>1</v>
      </c>
      <c r="DA23" s="23">
        <v>1</v>
      </c>
      <c r="DB23" s="23">
        <v>0</v>
      </c>
      <c r="DC23" s="23">
        <v>1</v>
      </c>
      <c r="DD23" s="23">
        <v>0</v>
      </c>
      <c r="DE23" s="23">
        <v>0</v>
      </c>
      <c r="DF23" s="22">
        <v>15</v>
      </c>
      <c r="DG23" s="22">
        <v>1</v>
      </c>
      <c r="DH23" s="22">
        <v>0</v>
      </c>
      <c r="DI23" s="22">
        <v>0</v>
      </c>
      <c r="DJ23" s="22">
        <v>1</v>
      </c>
      <c r="DK23" s="22">
        <v>0</v>
      </c>
      <c r="DL23" s="22">
        <v>1</v>
      </c>
      <c r="DM23" s="22">
        <v>1</v>
      </c>
      <c r="DN23" s="22">
        <v>1</v>
      </c>
      <c r="DO23" s="22">
        <v>0</v>
      </c>
      <c r="DP23" s="22">
        <v>0</v>
      </c>
      <c r="DQ23" s="22">
        <v>1</v>
      </c>
      <c r="DR23" s="22">
        <v>1</v>
      </c>
      <c r="DS23" s="22">
        <v>0</v>
      </c>
      <c r="DT23" s="22">
        <v>0</v>
      </c>
      <c r="DU23" s="22">
        <v>0</v>
      </c>
      <c r="DV23" s="22">
        <v>0</v>
      </c>
      <c r="DW23" s="22">
        <v>0</v>
      </c>
      <c r="DX23" s="22">
        <v>0</v>
      </c>
      <c r="DY23" s="22">
        <v>0</v>
      </c>
      <c r="DZ23" s="22">
        <v>0</v>
      </c>
      <c r="EA23" s="22">
        <v>1</v>
      </c>
      <c r="EB23" s="22">
        <v>0</v>
      </c>
      <c r="EC23" s="22">
        <v>0</v>
      </c>
      <c r="ED23" s="22">
        <v>0</v>
      </c>
      <c r="EE23" s="22">
        <v>0</v>
      </c>
      <c r="EF23" s="22">
        <v>0</v>
      </c>
      <c r="EG23" s="22">
        <v>1</v>
      </c>
      <c r="EH23" s="22">
        <v>0</v>
      </c>
      <c r="EI23" s="22">
        <v>0</v>
      </c>
      <c r="EJ23" s="22">
        <v>0</v>
      </c>
      <c r="EK23" s="22">
        <v>0</v>
      </c>
      <c r="EL23" s="22">
        <v>0</v>
      </c>
      <c r="EM23" s="22">
        <v>0</v>
      </c>
      <c r="EN23" s="22">
        <v>8</v>
      </c>
      <c r="EO23" s="24">
        <f t="shared" si="1"/>
        <v>72</v>
      </c>
      <c r="EP23" s="21">
        <v>6</v>
      </c>
      <c r="EQ23" s="25">
        <v>9</v>
      </c>
      <c r="ER23" s="18">
        <f t="shared" si="2"/>
        <v>0</v>
      </c>
      <c r="EU23" s="18">
        <v>16</v>
      </c>
      <c r="EV23" s="18">
        <v>2</v>
      </c>
      <c r="EX23" s="28" t="s">
        <v>89</v>
      </c>
      <c r="EY23" s="28" t="s">
        <v>90</v>
      </c>
      <c r="EZ23" s="37" t="s">
        <v>114</v>
      </c>
      <c r="FA23" s="39">
        <f t="shared" si="3"/>
        <v>-3</v>
      </c>
      <c r="FB23" s="39">
        <f t="shared" si="4"/>
        <v>-1</v>
      </c>
    </row>
    <row r="24" spans="1:158" x14ac:dyDescent="0.25">
      <c r="A24" s="18" t="s">
        <v>27</v>
      </c>
      <c r="B24" s="19">
        <v>18</v>
      </c>
      <c r="C24" s="19" t="s">
        <v>91</v>
      </c>
      <c r="D24" s="19" t="s">
        <v>92</v>
      </c>
      <c r="E24" s="19" t="s">
        <v>7</v>
      </c>
      <c r="F24" s="19">
        <v>1</v>
      </c>
      <c r="G24" s="19">
        <v>1</v>
      </c>
      <c r="H24" s="19">
        <v>1</v>
      </c>
      <c r="I24" s="19">
        <v>1</v>
      </c>
      <c r="J24" s="19">
        <v>0</v>
      </c>
      <c r="K24" s="19">
        <v>1</v>
      </c>
      <c r="L24" s="19">
        <v>1</v>
      </c>
      <c r="M24" s="19">
        <v>1</v>
      </c>
      <c r="N24" s="19">
        <v>1</v>
      </c>
      <c r="O24" s="19">
        <v>1</v>
      </c>
      <c r="P24" s="19">
        <v>0</v>
      </c>
      <c r="Q24" s="19">
        <v>1</v>
      </c>
      <c r="R24" s="19">
        <v>0</v>
      </c>
      <c r="S24" s="19">
        <v>1</v>
      </c>
      <c r="T24" s="19">
        <v>1</v>
      </c>
      <c r="U24" s="19">
        <v>1</v>
      </c>
      <c r="V24" s="19">
        <v>1</v>
      </c>
      <c r="W24" s="19">
        <v>0</v>
      </c>
      <c r="X24" s="19">
        <v>1</v>
      </c>
      <c r="Y24" s="19">
        <v>0</v>
      </c>
      <c r="Z24" s="19">
        <v>0</v>
      </c>
      <c r="AA24" s="19">
        <v>0</v>
      </c>
      <c r="AB24" s="19">
        <v>0</v>
      </c>
      <c r="AC24" s="19">
        <v>1</v>
      </c>
      <c r="AD24" s="19">
        <v>1</v>
      </c>
      <c r="AE24" s="19">
        <v>1</v>
      </c>
      <c r="AF24" s="19">
        <v>1</v>
      </c>
      <c r="AG24" s="19">
        <v>0</v>
      </c>
      <c r="AH24" s="19">
        <v>1</v>
      </c>
      <c r="AI24" s="19">
        <v>1</v>
      </c>
      <c r="AJ24" s="19">
        <v>1</v>
      </c>
      <c r="AK24" s="19">
        <v>0</v>
      </c>
      <c r="AL24" s="19">
        <v>1</v>
      </c>
      <c r="AM24" s="19">
        <v>0</v>
      </c>
      <c r="AN24" s="19">
        <v>0</v>
      </c>
      <c r="AO24" s="19">
        <v>1</v>
      </c>
      <c r="AP24" s="21">
        <f t="shared" si="0"/>
        <v>24</v>
      </c>
      <c r="AQ24" s="22">
        <v>2</v>
      </c>
      <c r="AR24" s="21">
        <v>0</v>
      </c>
      <c r="AS24" s="21">
        <v>0</v>
      </c>
      <c r="AT24" s="21">
        <v>1</v>
      </c>
      <c r="AU24" s="21">
        <v>0</v>
      </c>
      <c r="AV24" s="21">
        <v>1</v>
      </c>
      <c r="AW24" s="21">
        <v>1</v>
      </c>
      <c r="AX24" s="21">
        <v>1</v>
      </c>
      <c r="AY24" s="21">
        <v>1</v>
      </c>
      <c r="AZ24" s="21">
        <v>1</v>
      </c>
      <c r="BA24" s="21">
        <v>1</v>
      </c>
      <c r="BB24" s="21">
        <v>0</v>
      </c>
      <c r="BC24" s="21">
        <v>1</v>
      </c>
      <c r="BD24" s="21">
        <v>0</v>
      </c>
      <c r="BE24" s="21">
        <v>1</v>
      </c>
      <c r="BF24" s="21">
        <v>1</v>
      </c>
      <c r="BG24" s="21">
        <v>1</v>
      </c>
      <c r="BH24" s="21">
        <v>1</v>
      </c>
      <c r="BI24" s="21">
        <v>1</v>
      </c>
      <c r="BJ24" s="21">
        <v>1</v>
      </c>
      <c r="BK24" s="21">
        <v>1</v>
      </c>
      <c r="BL24" s="21">
        <v>0</v>
      </c>
      <c r="BM24" s="21">
        <v>1</v>
      </c>
      <c r="BN24" s="21">
        <v>0</v>
      </c>
      <c r="BO24" s="21">
        <v>0</v>
      </c>
      <c r="BP24" s="21">
        <v>0</v>
      </c>
      <c r="BQ24" s="21">
        <v>0</v>
      </c>
      <c r="BR24" s="21">
        <v>0</v>
      </c>
      <c r="BS24" s="21">
        <v>0</v>
      </c>
      <c r="BT24" s="21">
        <v>0</v>
      </c>
      <c r="BU24" s="21">
        <v>1</v>
      </c>
      <c r="BV24" s="21">
        <v>0</v>
      </c>
      <c r="BW24" s="21">
        <v>0</v>
      </c>
      <c r="BX24" s="23">
        <v>17</v>
      </c>
      <c r="BY24" s="22">
        <v>2</v>
      </c>
      <c r="BZ24" s="23">
        <v>1</v>
      </c>
      <c r="CA24" s="23">
        <v>0</v>
      </c>
      <c r="CB24" s="23">
        <v>1</v>
      </c>
      <c r="CC24" s="23">
        <v>0</v>
      </c>
      <c r="CD24" s="23">
        <v>0</v>
      </c>
      <c r="CE24" s="23">
        <v>0</v>
      </c>
      <c r="CF24" s="23">
        <v>1</v>
      </c>
      <c r="CG24" s="23">
        <v>1</v>
      </c>
      <c r="CH24" s="23">
        <v>0</v>
      </c>
      <c r="CI24" s="23">
        <v>0</v>
      </c>
      <c r="CJ24" s="23">
        <v>0</v>
      </c>
      <c r="CK24" s="23">
        <v>0</v>
      </c>
      <c r="CL24" s="23">
        <v>0</v>
      </c>
      <c r="CM24" s="23">
        <v>1</v>
      </c>
      <c r="CN24" s="23">
        <v>0</v>
      </c>
      <c r="CO24" s="23">
        <v>1</v>
      </c>
      <c r="CP24" s="23">
        <v>1</v>
      </c>
      <c r="CQ24" s="23">
        <v>1</v>
      </c>
      <c r="CR24" s="23">
        <v>0</v>
      </c>
      <c r="CS24" s="23">
        <v>0</v>
      </c>
      <c r="CT24" s="23">
        <v>0</v>
      </c>
      <c r="CU24" s="23">
        <v>0</v>
      </c>
      <c r="CV24" s="23">
        <v>0</v>
      </c>
      <c r="CW24" s="23">
        <v>0</v>
      </c>
      <c r="CX24" s="23">
        <v>0</v>
      </c>
      <c r="CY24" s="23">
        <v>0</v>
      </c>
      <c r="CZ24" s="23">
        <v>1</v>
      </c>
      <c r="DA24" s="23">
        <v>1</v>
      </c>
      <c r="DB24" s="23">
        <v>1</v>
      </c>
      <c r="DC24" s="23">
        <v>1</v>
      </c>
      <c r="DD24" s="23">
        <v>0</v>
      </c>
      <c r="DE24" s="23">
        <v>0</v>
      </c>
      <c r="DF24" s="22">
        <v>12</v>
      </c>
      <c r="DG24" s="22">
        <v>2</v>
      </c>
      <c r="DH24" s="22">
        <v>0</v>
      </c>
      <c r="DI24" s="22">
        <v>1</v>
      </c>
      <c r="DJ24" s="22">
        <v>0</v>
      </c>
      <c r="DK24" s="22">
        <v>0</v>
      </c>
      <c r="DL24" s="22">
        <v>0</v>
      </c>
      <c r="DM24" s="22">
        <v>1</v>
      </c>
      <c r="DN24" s="22">
        <v>1</v>
      </c>
      <c r="DO24" s="22">
        <v>0</v>
      </c>
      <c r="DP24" s="22">
        <v>0</v>
      </c>
      <c r="DQ24" s="22">
        <v>0</v>
      </c>
      <c r="DR24" s="22">
        <v>0</v>
      </c>
      <c r="DS24" s="22">
        <v>0</v>
      </c>
      <c r="DT24" s="22">
        <v>0</v>
      </c>
      <c r="DU24" s="22">
        <v>1</v>
      </c>
      <c r="DV24" s="22">
        <v>1</v>
      </c>
      <c r="DW24" s="22">
        <v>0</v>
      </c>
      <c r="DX24" s="22">
        <v>0</v>
      </c>
      <c r="DY24" s="22">
        <v>0</v>
      </c>
      <c r="DZ24" s="22">
        <v>0</v>
      </c>
      <c r="EA24" s="22">
        <v>1</v>
      </c>
      <c r="EB24" s="22">
        <v>1</v>
      </c>
      <c r="EC24" s="22">
        <v>0</v>
      </c>
      <c r="ED24" s="22">
        <v>1</v>
      </c>
      <c r="EE24" s="22">
        <v>0</v>
      </c>
      <c r="EF24" s="22">
        <v>0</v>
      </c>
      <c r="EG24" s="22">
        <v>0</v>
      </c>
      <c r="EH24" s="22">
        <v>0</v>
      </c>
      <c r="EI24" s="22">
        <v>0</v>
      </c>
      <c r="EJ24" s="22">
        <v>0</v>
      </c>
      <c r="EK24" s="22">
        <v>0</v>
      </c>
      <c r="EL24" s="22">
        <v>0</v>
      </c>
      <c r="EM24" s="22">
        <v>0</v>
      </c>
      <c r="EN24" s="22">
        <v>8</v>
      </c>
      <c r="EO24" s="24">
        <f t="shared" si="1"/>
        <v>61</v>
      </c>
      <c r="EP24" s="21">
        <v>5</v>
      </c>
      <c r="EQ24" s="25">
        <v>7</v>
      </c>
      <c r="ER24" s="18">
        <f t="shared" si="2"/>
        <v>0</v>
      </c>
      <c r="EU24" s="18">
        <v>17</v>
      </c>
      <c r="EV24" s="18">
        <v>2</v>
      </c>
      <c r="EX24" s="28" t="s">
        <v>93</v>
      </c>
      <c r="EY24" s="28" t="s">
        <v>94</v>
      </c>
      <c r="EZ24" s="37" t="s">
        <v>117</v>
      </c>
      <c r="FA24" s="39">
        <f t="shared" si="3"/>
        <v>-2</v>
      </c>
      <c r="FB24" s="39">
        <f t="shared" si="4"/>
        <v>-1</v>
      </c>
    </row>
    <row r="25" spans="1:158" x14ac:dyDescent="0.25">
      <c r="A25" s="18" t="s">
        <v>27</v>
      </c>
      <c r="B25" s="19">
        <v>19</v>
      </c>
      <c r="C25" s="19" t="s">
        <v>95</v>
      </c>
      <c r="D25" s="19" t="s">
        <v>96</v>
      </c>
      <c r="E25" s="19" t="s">
        <v>7</v>
      </c>
      <c r="F25" s="19">
        <v>1</v>
      </c>
      <c r="G25" s="19">
        <v>1</v>
      </c>
      <c r="H25" s="19">
        <v>1</v>
      </c>
      <c r="I25" s="19">
        <v>0</v>
      </c>
      <c r="J25" s="19">
        <v>1</v>
      </c>
      <c r="K25" s="19">
        <v>1</v>
      </c>
      <c r="L25" s="19">
        <v>1</v>
      </c>
      <c r="M25" s="19">
        <v>1</v>
      </c>
      <c r="N25" s="19">
        <v>1</v>
      </c>
      <c r="O25" s="19">
        <v>1</v>
      </c>
      <c r="P25" s="19">
        <v>0</v>
      </c>
      <c r="Q25" s="19">
        <v>0</v>
      </c>
      <c r="R25" s="19">
        <v>1</v>
      </c>
      <c r="S25" s="19">
        <v>1</v>
      </c>
      <c r="T25" s="19">
        <v>1</v>
      </c>
      <c r="U25" s="19">
        <v>0</v>
      </c>
      <c r="V25" s="19">
        <v>1</v>
      </c>
      <c r="W25" s="19">
        <v>1</v>
      </c>
      <c r="X25" s="19">
        <v>0</v>
      </c>
      <c r="Y25" s="19">
        <v>0</v>
      </c>
      <c r="Z25" s="19">
        <v>0</v>
      </c>
      <c r="AA25" s="19">
        <v>0</v>
      </c>
      <c r="AB25" s="19">
        <v>0</v>
      </c>
      <c r="AC25" s="19">
        <v>0</v>
      </c>
      <c r="AD25" s="19">
        <v>0</v>
      </c>
      <c r="AE25" s="19">
        <v>1</v>
      </c>
      <c r="AF25" s="19">
        <v>0</v>
      </c>
      <c r="AG25" s="19">
        <v>0</v>
      </c>
      <c r="AH25" s="19">
        <v>1</v>
      </c>
      <c r="AI25" s="19">
        <v>1</v>
      </c>
      <c r="AJ25" s="19">
        <v>1</v>
      </c>
      <c r="AK25" s="19">
        <v>1</v>
      </c>
      <c r="AL25" s="19">
        <v>0</v>
      </c>
      <c r="AM25" s="19">
        <v>0</v>
      </c>
      <c r="AN25" s="19">
        <v>0</v>
      </c>
      <c r="AO25" s="19">
        <v>1</v>
      </c>
      <c r="AP25" s="21">
        <f t="shared" si="0"/>
        <v>20</v>
      </c>
      <c r="AQ25" s="22">
        <v>1</v>
      </c>
      <c r="AR25" s="21">
        <v>0</v>
      </c>
      <c r="AS25" s="21">
        <v>0</v>
      </c>
      <c r="AT25" s="21">
        <v>1</v>
      </c>
      <c r="AU25" s="21">
        <v>0</v>
      </c>
      <c r="AV25" s="21">
        <v>1</v>
      </c>
      <c r="AW25" s="21">
        <v>0</v>
      </c>
      <c r="AX25" s="21">
        <v>1</v>
      </c>
      <c r="AY25" s="21">
        <v>1</v>
      </c>
      <c r="AZ25" s="21">
        <v>0</v>
      </c>
      <c r="BA25" s="21">
        <v>1</v>
      </c>
      <c r="BB25" s="21">
        <v>0</v>
      </c>
      <c r="BC25" s="21">
        <v>1</v>
      </c>
      <c r="BD25" s="21">
        <v>0</v>
      </c>
      <c r="BE25" s="21">
        <v>1</v>
      </c>
      <c r="BF25" s="21">
        <v>0</v>
      </c>
      <c r="BG25" s="21">
        <v>1</v>
      </c>
      <c r="BH25" s="21">
        <v>1</v>
      </c>
      <c r="BI25" s="21">
        <v>1</v>
      </c>
      <c r="BJ25" s="21">
        <v>1</v>
      </c>
      <c r="BK25" s="21">
        <v>1</v>
      </c>
      <c r="BL25" s="21">
        <v>1</v>
      </c>
      <c r="BM25" s="21">
        <v>1</v>
      </c>
      <c r="BN25" s="21">
        <v>0</v>
      </c>
      <c r="BO25" s="21">
        <v>0</v>
      </c>
      <c r="BP25" s="21">
        <v>1</v>
      </c>
      <c r="BQ25" s="21">
        <v>1</v>
      </c>
      <c r="BR25" s="21">
        <v>1</v>
      </c>
      <c r="BS25" s="21">
        <v>0</v>
      </c>
      <c r="BT25" s="21">
        <v>0</v>
      </c>
      <c r="BU25" s="21">
        <v>1</v>
      </c>
      <c r="BV25" s="21">
        <v>1</v>
      </c>
      <c r="BW25" s="21">
        <v>0</v>
      </c>
      <c r="BX25" s="23">
        <v>19</v>
      </c>
      <c r="BY25" s="22">
        <v>1</v>
      </c>
      <c r="BZ25" s="23">
        <v>1</v>
      </c>
      <c r="CA25" s="23">
        <v>1</v>
      </c>
      <c r="CB25" s="23">
        <v>1</v>
      </c>
      <c r="CC25" s="23">
        <v>0</v>
      </c>
      <c r="CD25" s="23">
        <v>1</v>
      </c>
      <c r="CE25" s="23">
        <v>0</v>
      </c>
      <c r="CF25" s="23">
        <v>0</v>
      </c>
      <c r="CG25" s="23">
        <v>1</v>
      </c>
      <c r="CH25" s="23">
        <v>0</v>
      </c>
      <c r="CI25" s="23">
        <v>0</v>
      </c>
      <c r="CJ25" s="23">
        <v>0</v>
      </c>
      <c r="CK25" s="23">
        <v>0</v>
      </c>
      <c r="CL25" s="23">
        <v>0</v>
      </c>
      <c r="CM25" s="23">
        <v>0</v>
      </c>
      <c r="CN25" s="23">
        <v>0</v>
      </c>
      <c r="CO25" s="23">
        <v>0</v>
      </c>
      <c r="CP25" s="23">
        <v>0</v>
      </c>
      <c r="CQ25" s="23">
        <v>0</v>
      </c>
      <c r="CR25" s="23">
        <v>0</v>
      </c>
      <c r="CS25" s="23">
        <v>0</v>
      </c>
      <c r="CT25" s="23">
        <v>0</v>
      </c>
      <c r="CU25" s="23">
        <v>0</v>
      </c>
      <c r="CV25" s="23">
        <v>0</v>
      </c>
      <c r="CW25" s="23">
        <v>0</v>
      </c>
      <c r="CX25" s="23">
        <v>0</v>
      </c>
      <c r="CY25" s="23">
        <v>1</v>
      </c>
      <c r="CZ25" s="23">
        <v>1</v>
      </c>
      <c r="DA25" s="23">
        <v>1</v>
      </c>
      <c r="DB25" s="23">
        <v>1</v>
      </c>
      <c r="DC25" s="23">
        <v>1</v>
      </c>
      <c r="DD25" s="23">
        <v>0</v>
      </c>
      <c r="DE25" s="23">
        <v>0</v>
      </c>
      <c r="DF25" s="22">
        <v>10</v>
      </c>
      <c r="DG25" s="22">
        <v>1</v>
      </c>
      <c r="DH25" s="22">
        <v>0</v>
      </c>
      <c r="DI25" s="22">
        <v>1</v>
      </c>
      <c r="DJ25" s="22">
        <v>1</v>
      </c>
      <c r="DK25" s="22">
        <v>1</v>
      </c>
      <c r="DL25" s="22">
        <v>1</v>
      </c>
      <c r="DM25" s="22">
        <v>0</v>
      </c>
      <c r="DN25" s="22">
        <v>0</v>
      </c>
      <c r="DO25" s="22">
        <v>0</v>
      </c>
      <c r="DP25" s="22">
        <v>0</v>
      </c>
      <c r="DQ25" s="22">
        <v>0</v>
      </c>
      <c r="DR25" s="22">
        <v>1</v>
      </c>
      <c r="DS25" s="22">
        <v>0</v>
      </c>
      <c r="DT25" s="22">
        <v>0</v>
      </c>
      <c r="DU25" s="22">
        <v>0</v>
      </c>
      <c r="DV25" s="22">
        <v>0</v>
      </c>
      <c r="DW25" s="22">
        <v>0</v>
      </c>
      <c r="DX25" s="22">
        <v>0</v>
      </c>
      <c r="DY25" s="22">
        <v>0</v>
      </c>
      <c r="DZ25" s="22">
        <v>0</v>
      </c>
      <c r="EA25" s="22">
        <v>1</v>
      </c>
      <c r="EB25" s="22">
        <v>1</v>
      </c>
      <c r="EC25" s="22">
        <v>0</v>
      </c>
      <c r="ED25" s="22">
        <v>0</v>
      </c>
      <c r="EE25" s="22">
        <v>0</v>
      </c>
      <c r="EF25" s="22">
        <v>0</v>
      </c>
      <c r="EG25" s="22">
        <v>0</v>
      </c>
      <c r="EH25" s="22">
        <v>0</v>
      </c>
      <c r="EI25" s="22">
        <v>0</v>
      </c>
      <c r="EJ25" s="22">
        <v>0</v>
      </c>
      <c r="EK25" s="22">
        <v>0</v>
      </c>
      <c r="EL25" s="22">
        <v>0</v>
      </c>
      <c r="EM25" s="22">
        <v>0</v>
      </c>
      <c r="EN25" s="22">
        <v>7</v>
      </c>
      <c r="EO25" s="24">
        <f t="shared" si="1"/>
        <v>56</v>
      </c>
      <c r="EP25" s="21">
        <v>5</v>
      </c>
      <c r="EQ25" s="25">
        <v>5</v>
      </c>
      <c r="ER25" s="18">
        <f t="shared" si="2"/>
        <v>0</v>
      </c>
      <c r="EU25" s="18">
        <v>18</v>
      </c>
      <c r="EV25" s="18">
        <v>2</v>
      </c>
      <c r="EX25" s="28" t="s">
        <v>97</v>
      </c>
      <c r="EY25" s="28" t="s">
        <v>98</v>
      </c>
      <c r="EZ25" s="37" t="s">
        <v>117</v>
      </c>
      <c r="FA25" s="39">
        <f t="shared" si="3"/>
        <v>0</v>
      </c>
      <c r="FB25" s="39">
        <f t="shared" si="4"/>
        <v>-1</v>
      </c>
    </row>
    <row r="26" spans="1:158" x14ac:dyDescent="0.25">
      <c r="A26" s="18" t="s">
        <v>27</v>
      </c>
      <c r="B26" s="19">
        <v>20</v>
      </c>
      <c r="C26" s="19" t="s">
        <v>99</v>
      </c>
      <c r="D26" s="19" t="s">
        <v>100</v>
      </c>
      <c r="E26" s="19" t="s">
        <v>7</v>
      </c>
      <c r="F26" s="19">
        <v>1</v>
      </c>
      <c r="G26" s="19">
        <v>1</v>
      </c>
      <c r="H26" s="19">
        <v>1</v>
      </c>
      <c r="I26" s="19">
        <v>0</v>
      </c>
      <c r="J26" s="19">
        <v>0</v>
      </c>
      <c r="K26" s="19">
        <v>1</v>
      </c>
      <c r="L26" s="19">
        <v>1</v>
      </c>
      <c r="M26" s="19">
        <v>1</v>
      </c>
      <c r="N26" s="19">
        <v>1</v>
      </c>
      <c r="O26" s="19">
        <v>1</v>
      </c>
      <c r="P26" s="19">
        <v>1</v>
      </c>
      <c r="Q26" s="19">
        <v>0</v>
      </c>
      <c r="R26" s="19">
        <v>1</v>
      </c>
      <c r="S26" s="19">
        <v>0</v>
      </c>
      <c r="T26" s="19">
        <v>1</v>
      </c>
      <c r="U26" s="19">
        <v>0</v>
      </c>
      <c r="V26" s="19">
        <v>1</v>
      </c>
      <c r="W26" s="19">
        <v>1</v>
      </c>
      <c r="X26" s="19">
        <v>1</v>
      </c>
      <c r="Y26" s="19">
        <v>0</v>
      </c>
      <c r="Z26" s="19">
        <v>1</v>
      </c>
      <c r="AA26" s="19">
        <v>0</v>
      </c>
      <c r="AB26" s="19">
        <v>1</v>
      </c>
      <c r="AC26" s="19">
        <v>1</v>
      </c>
      <c r="AD26" s="19">
        <v>1</v>
      </c>
      <c r="AE26" s="19">
        <v>1</v>
      </c>
      <c r="AF26" s="19">
        <v>1</v>
      </c>
      <c r="AG26" s="19">
        <v>0</v>
      </c>
      <c r="AH26" s="19">
        <v>1</v>
      </c>
      <c r="AI26" s="19">
        <v>1</v>
      </c>
      <c r="AJ26" s="19">
        <v>1</v>
      </c>
      <c r="AK26" s="19">
        <v>1</v>
      </c>
      <c r="AL26" s="19">
        <v>1</v>
      </c>
      <c r="AM26" s="19">
        <v>1</v>
      </c>
      <c r="AN26" s="19">
        <v>1</v>
      </c>
      <c r="AO26" s="19">
        <v>1</v>
      </c>
      <c r="AP26" s="21">
        <f t="shared" si="0"/>
        <v>28</v>
      </c>
      <c r="AQ26" s="22">
        <v>1</v>
      </c>
      <c r="AR26" s="21">
        <v>0</v>
      </c>
      <c r="AS26" s="21">
        <v>1</v>
      </c>
      <c r="AT26" s="21">
        <v>1</v>
      </c>
      <c r="AU26" s="21">
        <v>0</v>
      </c>
      <c r="AV26" s="21">
        <v>1</v>
      </c>
      <c r="AW26" s="21">
        <v>1</v>
      </c>
      <c r="AX26" s="21">
        <v>1</v>
      </c>
      <c r="AY26" s="21">
        <v>0</v>
      </c>
      <c r="AZ26" s="21">
        <v>1</v>
      </c>
      <c r="BA26" s="21">
        <v>1</v>
      </c>
      <c r="BB26" s="21">
        <v>0</v>
      </c>
      <c r="BC26" s="21">
        <v>1</v>
      </c>
      <c r="BD26" s="21">
        <v>0</v>
      </c>
      <c r="BE26" s="21">
        <v>1</v>
      </c>
      <c r="BF26" s="21">
        <v>1</v>
      </c>
      <c r="BG26" s="21">
        <v>0</v>
      </c>
      <c r="BH26" s="21">
        <v>1</v>
      </c>
      <c r="BI26" s="21">
        <v>1</v>
      </c>
      <c r="BJ26" s="21">
        <v>1</v>
      </c>
      <c r="BK26" s="21">
        <v>1</v>
      </c>
      <c r="BL26" s="21">
        <v>1</v>
      </c>
      <c r="BM26" s="21">
        <v>1</v>
      </c>
      <c r="BN26" s="21">
        <v>1</v>
      </c>
      <c r="BO26" s="21">
        <v>1</v>
      </c>
      <c r="BP26" s="21">
        <v>1</v>
      </c>
      <c r="BQ26" s="21">
        <v>0</v>
      </c>
      <c r="BR26" s="21">
        <v>1</v>
      </c>
      <c r="BS26" s="21">
        <v>1</v>
      </c>
      <c r="BT26" s="21">
        <v>1</v>
      </c>
      <c r="BU26" s="21">
        <v>1</v>
      </c>
      <c r="BV26" s="21">
        <v>1</v>
      </c>
      <c r="BW26" s="21">
        <v>1</v>
      </c>
      <c r="BX26" s="23">
        <v>25</v>
      </c>
      <c r="BY26" s="22">
        <v>1</v>
      </c>
      <c r="BZ26" s="23">
        <v>1</v>
      </c>
      <c r="CA26" s="23">
        <v>1</v>
      </c>
      <c r="CB26" s="23">
        <v>1</v>
      </c>
      <c r="CC26" s="23">
        <v>0</v>
      </c>
      <c r="CD26" s="23">
        <v>1</v>
      </c>
      <c r="CE26" s="23">
        <v>1</v>
      </c>
      <c r="CF26" s="23">
        <v>1</v>
      </c>
      <c r="CG26" s="23">
        <v>1</v>
      </c>
      <c r="CH26" s="23">
        <v>0</v>
      </c>
      <c r="CI26" s="23">
        <v>0</v>
      </c>
      <c r="CJ26" s="23">
        <v>0</v>
      </c>
      <c r="CK26" s="23">
        <v>1</v>
      </c>
      <c r="CL26" s="23">
        <v>1</v>
      </c>
      <c r="CM26" s="23">
        <v>1</v>
      </c>
      <c r="CN26" s="23">
        <v>1</v>
      </c>
      <c r="CO26" s="23">
        <v>1</v>
      </c>
      <c r="CP26" s="23">
        <v>0</v>
      </c>
      <c r="CQ26" s="23">
        <v>0</v>
      </c>
      <c r="CR26" s="23">
        <v>0</v>
      </c>
      <c r="CS26" s="23">
        <v>0</v>
      </c>
      <c r="CT26" s="23">
        <v>0</v>
      </c>
      <c r="CU26" s="23">
        <v>0</v>
      </c>
      <c r="CV26" s="23">
        <v>0</v>
      </c>
      <c r="CW26" s="23">
        <v>0</v>
      </c>
      <c r="CX26" s="23">
        <v>1</v>
      </c>
      <c r="CY26" s="23">
        <v>1</v>
      </c>
      <c r="CZ26" s="23">
        <v>1</v>
      </c>
      <c r="DA26" s="23">
        <v>1</v>
      </c>
      <c r="DB26" s="23">
        <v>1</v>
      </c>
      <c r="DC26" s="23">
        <v>1</v>
      </c>
      <c r="DD26" s="23">
        <v>0</v>
      </c>
      <c r="DE26" s="23">
        <v>0</v>
      </c>
      <c r="DF26" s="22">
        <v>18</v>
      </c>
      <c r="DG26" s="22">
        <v>1</v>
      </c>
      <c r="DH26" s="22">
        <v>0</v>
      </c>
      <c r="DI26" s="22">
        <v>1</v>
      </c>
      <c r="DJ26" s="22">
        <v>1</v>
      </c>
      <c r="DK26" s="22">
        <v>1</v>
      </c>
      <c r="DL26" s="22">
        <v>1</v>
      </c>
      <c r="DM26" s="22">
        <v>1</v>
      </c>
      <c r="DN26" s="22">
        <v>1</v>
      </c>
      <c r="DO26" s="22">
        <v>1</v>
      </c>
      <c r="DP26" s="22">
        <v>0</v>
      </c>
      <c r="DQ26" s="22">
        <v>1</v>
      </c>
      <c r="DR26" s="22">
        <v>1</v>
      </c>
      <c r="DS26" s="22">
        <v>0</v>
      </c>
      <c r="DT26" s="22">
        <v>0</v>
      </c>
      <c r="DU26" s="22">
        <v>0</v>
      </c>
      <c r="DV26" s="22">
        <v>1</v>
      </c>
      <c r="DW26" s="22">
        <v>1</v>
      </c>
      <c r="DX26" s="22">
        <v>0</v>
      </c>
      <c r="DY26" s="22">
        <v>0</v>
      </c>
      <c r="DZ26" s="22">
        <v>0</v>
      </c>
      <c r="EA26" s="22">
        <v>0</v>
      </c>
      <c r="EB26" s="22">
        <v>1</v>
      </c>
      <c r="EC26" s="22">
        <v>0</v>
      </c>
      <c r="ED26" s="22">
        <v>0</v>
      </c>
      <c r="EE26" s="22">
        <v>0</v>
      </c>
      <c r="EF26" s="22">
        <v>0</v>
      </c>
      <c r="EG26" s="22">
        <v>0</v>
      </c>
      <c r="EH26" s="22">
        <v>0</v>
      </c>
      <c r="EI26" s="22">
        <v>0</v>
      </c>
      <c r="EJ26" s="22">
        <v>0</v>
      </c>
      <c r="EK26" s="22">
        <v>0</v>
      </c>
      <c r="EL26" s="22">
        <v>0</v>
      </c>
      <c r="EM26" s="22">
        <v>0</v>
      </c>
      <c r="EN26" s="22">
        <v>12</v>
      </c>
      <c r="EO26" s="24">
        <f t="shared" si="1"/>
        <v>83</v>
      </c>
      <c r="EP26" s="21">
        <v>7</v>
      </c>
      <c r="EQ26" s="25">
        <v>5</v>
      </c>
      <c r="ER26" s="18">
        <f t="shared" si="2"/>
        <v>0</v>
      </c>
      <c r="EU26" s="18">
        <v>19</v>
      </c>
      <c r="EV26" s="18">
        <v>2</v>
      </c>
      <c r="EX26" s="28" t="s">
        <v>101</v>
      </c>
      <c r="EY26" s="28" t="s">
        <v>102</v>
      </c>
      <c r="EZ26" s="37" t="s">
        <v>116</v>
      </c>
      <c r="FA26" s="39">
        <f t="shared" si="3"/>
        <v>2</v>
      </c>
      <c r="FB26" s="39">
        <f>EP26-EZ26</f>
        <v>2</v>
      </c>
    </row>
    <row r="27" spans="1:158" ht="28.5" x14ac:dyDescent="0.25">
      <c r="F27" s="30">
        <f>SUM(F7:F26)/20</f>
        <v>0.65</v>
      </c>
      <c r="G27" s="30">
        <f t="shared" ref="G27:AR27" si="5">SUM(G7:G26)/20</f>
        <v>0.95</v>
      </c>
      <c r="H27" s="30">
        <f t="shared" si="5"/>
        <v>1</v>
      </c>
      <c r="I27" s="30">
        <f t="shared" si="5"/>
        <v>0.4</v>
      </c>
      <c r="J27" s="30">
        <f t="shared" si="5"/>
        <v>0.65</v>
      </c>
      <c r="K27" s="30">
        <f t="shared" si="5"/>
        <v>0.9</v>
      </c>
      <c r="L27" s="30">
        <f t="shared" si="5"/>
        <v>0.8</v>
      </c>
      <c r="M27" s="30">
        <f t="shared" si="5"/>
        <v>0.8</v>
      </c>
      <c r="N27" s="30">
        <f t="shared" si="5"/>
        <v>0.85</v>
      </c>
      <c r="O27" s="30">
        <f t="shared" si="5"/>
        <v>0.4</v>
      </c>
      <c r="P27" s="30">
        <f t="shared" si="5"/>
        <v>0.45</v>
      </c>
      <c r="Q27" s="30">
        <f t="shared" si="5"/>
        <v>0.7</v>
      </c>
      <c r="R27" s="30">
        <f t="shared" si="5"/>
        <v>0.85</v>
      </c>
      <c r="S27" s="30">
        <f t="shared" si="5"/>
        <v>0.85</v>
      </c>
      <c r="T27" s="30">
        <f t="shared" si="5"/>
        <v>1</v>
      </c>
      <c r="U27" s="30">
        <f t="shared" si="5"/>
        <v>0.55000000000000004</v>
      </c>
      <c r="V27" s="30">
        <f t="shared" si="5"/>
        <v>1</v>
      </c>
      <c r="W27" s="30">
        <f t="shared" si="5"/>
        <v>0.4</v>
      </c>
      <c r="X27" s="30">
        <f t="shared" si="5"/>
        <v>0.65</v>
      </c>
      <c r="Y27" s="30">
        <f t="shared" si="5"/>
        <v>0.5</v>
      </c>
      <c r="Z27" s="30">
        <f t="shared" si="5"/>
        <v>0.55000000000000004</v>
      </c>
      <c r="AA27" s="30">
        <f t="shared" si="5"/>
        <v>0.15</v>
      </c>
      <c r="AB27" s="30">
        <f t="shared" si="5"/>
        <v>0.25</v>
      </c>
      <c r="AC27" s="30">
        <f t="shared" si="5"/>
        <v>0.8</v>
      </c>
      <c r="AD27" s="30">
        <f t="shared" si="5"/>
        <v>0.7</v>
      </c>
      <c r="AE27" s="30">
        <f t="shared" si="5"/>
        <v>1</v>
      </c>
      <c r="AF27" s="30">
        <f t="shared" si="5"/>
        <v>0.55000000000000004</v>
      </c>
      <c r="AG27" s="30">
        <f t="shared" si="5"/>
        <v>0.65</v>
      </c>
      <c r="AH27" s="30">
        <f t="shared" si="5"/>
        <v>1</v>
      </c>
      <c r="AI27" s="30">
        <f t="shared" si="5"/>
        <v>0.7</v>
      </c>
      <c r="AJ27" s="30">
        <f t="shared" si="5"/>
        <v>1</v>
      </c>
      <c r="AK27" s="30">
        <f t="shared" si="5"/>
        <v>0.4</v>
      </c>
      <c r="AL27" s="30">
        <f t="shared" si="5"/>
        <v>0.8</v>
      </c>
      <c r="AM27" s="30">
        <f t="shared" si="5"/>
        <v>0.9</v>
      </c>
      <c r="AN27" s="30">
        <f t="shared" si="5"/>
        <v>0.75</v>
      </c>
      <c r="AO27" s="30">
        <f t="shared" si="5"/>
        <v>0.7</v>
      </c>
      <c r="AP27" s="31">
        <f>SUM(AP7:AP26)/(20*AP6)</f>
        <v>0.70138888888888884</v>
      </c>
      <c r="AR27" s="30">
        <f t="shared" si="5"/>
        <v>0.5</v>
      </c>
      <c r="AS27" s="30">
        <f t="shared" ref="AS27" si="6">SUM(AS7:AS26)/20</f>
        <v>0.65</v>
      </c>
      <c r="AT27" s="30">
        <f t="shared" ref="AT27" si="7">SUM(AT7:AT26)/20</f>
        <v>0.65</v>
      </c>
      <c r="AU27" s="30">
        <f t="shared" ref="AU27" si="8">SUM(AU7:AU26)/20</f>
        <v>0.4</v>
      </c>
      <c r="AV27" s="30">
        <f t="shared" ref="AV27" si="9">SUM(AV7:AV26)/20</f>
        <v>0.75</v>
      </c>
      <c r="AW27" s="30">
        <f t="shared" ref="AW27" si="10">SUM(AW7:AW26)/20</f>
        <v>0.75</v>
      </c>
      <c r="AX27" s="30">
        <f t="shared" ref="AX27" si="11">SUM(AX7:AX26)/20</f>
        <v>0.8</v>
      </c>
      <c r="AY27" s="30">
        <f t="shared" ref="AY27" si="12">SUM(AY7:AY26)/20</f>
        <v>0.8</v>
      </c>
      <c r="AZ27" s="30">
        <f t="shared" ref="AZ27" si="13">SUM(AZ7:AZ26)/20</f>
        <v>0.8</v>
      </c>
      <c r="BA27" s="30">
        <f t="shared" ref="BA27" si="14">SUM(BA7:BA26)/20</f>
        <v>0.7</v>
      </c>
      <c r="BB27" s="30">
        <f t="shared" ref="BB27" si="15">SUM(BB7:BB26)/20</f>
        <v>0.6</v>
      </c>
      <c r="BC27" s="30">
        <f t="shared" ref="BC27" si="16">SUM(BC7:BC26)/20</f>
        <v>0.85</v>
      </c>
      <c r="BD27" s="30">
        <f t="shared" ref="BD27" si="17">SUM(BD7:BD26)/20</f>
        <v>0.75</v>
      </c>
      <c r="BE27" s="30">
        <f t="shared" ref="BE27" si="18">SUM(BE7:BE26)/20</f>
        <v>0.5</v>
      </c>
      <c r="BF27" s="30">
        <f t="shared" ref="BF27" si="19">SUM(BF7:BF26)/20</f>
        <v>0.7</v>
      </c>
      <c r="BG27" s="30">
        <f t="shared" ref="BG27" si="20">SUM(BG7:BG26)/20</f>
        <v>0.75</v>
      </c>
      <c r="BH27" s="30">
        <f t="shared" ref="BH27" si="21">SUM(BH7:BH26)/20</f>
        <v>0.95</v>
      </c>
      <c r="BI27" s="30">
        <f t="shared" ref="BI27" si="22">SUM(BI7:BI26)/20</f>
        <v>0.95</v>
      </c>
      <c r="BJ27" s="30">
        <f t="shared" ref="BJ27" si="23">SUM(BJ7:BJ26)/20</f>
        <v>0.9</v>
      </c>
      <c r="BK27" s="30">
        <f t="shared" ref="BK27" si="24">SUM(BK7:BK26)/20</f>
        <v>0.95</v>
      </c>
      <c r="BL27" s="30">
        <f t="shared" ref="BL27" si="25">SUM(BL7:BL26)/20</f>
        <v>0.7</v>
      </c>
      <c r="BM27" s="30">
        <f t="shared" ref="BM27" si="26">SUM(BM7:BM26)/20</f>
        <v>1</v>
      </c>
      <c r="BN27" s="30">
        <f t="shared" ref="BN27" si="27">SUM(BN7:BN26)/20</f>
        <v>0.6</v>
      </c>
      <c r="BO27" s="30">
        <f t="shared" ref="BO27" si="28">SUM(BO7:BO26)/20</f>
        <v>0.75</v>
      </c>
      <c r="BP27" s="30">
        <f t="shared" ref="BP27" si="29">SUM(BP7:BP26)/20</f>
        <v>0.7</v>
      </c>
      <c r="BQ27" s="30">
        <f t="shared" ref="BQ27" si="30">SUM(BQ7:BQ26)/20</f>
        <v>0.6</v>
      </c>
      <c r="BR27" s="30">
        <f t="shared" ref="BR27" si="31">SUM(BR7:BR26)/20</f>
        <v>0.85</v>
      </c>
      <c r="BS27" s="30">
        <f t="shared" ref="BS27" si="32">SUM(BS7:BS26)/20</f>
        <v>0.8</v>
      </c>
      <c r="BT27" s="30">
        <f t="shared" ref="BT27" si="33">SUM(BT7:BT26)/20</f>
        <v>0.2</v>
      </c>
      <c r="BU27" s="30">
        <f t="shared" ref="BU27" si="34">SUM(BU7:BU26)/20</f>
        <v>0.8</v>
      </c>
      <c r="BV27" s="30">
        <f t="shared" ref="BV27" si="35">SUM(BV7:BV26)/20</f>
        <v>0.8</v>
      </c>
      <c r="BW27" s="30">
        <f t="shared" ref="BW27" si="36">SUM(BW7:BW26)/20</f>
        <v>0.7</v>
      </c>
      <c r="BX27" s="31">
        <f>SUM(BX7:BX26)/(20*BX6)</f>
        <v>0.72499999999999998</v>
      </c>
      <c r="BZ27" s="30">
        <f t="shared" ref="BZ27" si="37">SUM(BZ7:BZ26)/20</f>
        <v>0.95</v>
      </c>
      <c r="CA27" s="30">
        <f t="shared" ref="CA27" si="38">SUM(CA7:CA26)/20</f>
        <v>0.65</v>
      </c>
      <c r="CB27" s="30">
        <f t="shared" ref="CB27" si="39">SUM(CB7:CB26)/20</f>
        <v>0.95</v>
      </c>
      <c r="CC27" s="30">
        <f t="shared" ref="CC27" si="40">SUM(CC7:CC26)/20</f>
        <v>0.5</v>
      </c>
      <c r="CD27" s="30">
        <f t="shared" ref="CD27" si="41">SUM(CD7:CD26)/20</f>
        <v>0.6</v>
      </c>
      <c r="CE27" s="30">
        <f t="shared" ref="CE27" si="42">SUM(CE7:CE26)/20</f>
        <v>0.45</v>
      </c>
      <c r="CF27" s="30">
        <f t="shared" ref="CF27" si="43">SUM(CF7:CF26)/20</f>
        <v>0.85</v>
      </c>
      <c r="CG27" s="30">
        <f t="shared" ref="CG27" si="44">SUM(CG7:CG26)/20</f>
        <v>0.65</v>
      </c>
      <c r="CH27" s="30">
        <f t="shared" ref="CH27" si="45">SUM(CH7:CH26)/20</f>
        <v>0.1</v>
      </c>
      <c r="CI27" s="30">
        <f t="shared" ref="CI27" si="46">SUM(CI7:CI26)/20</f>
        <v>0.15</v>
      </c>
      <c r="CJ27" s="30">
        <f t="shared" ref="CJ27" si="47">SUM(CJ7:CJ26)/20</f>
        <v>0.3</v>
      </c>
      <c r="CK27" s="30">
        <f t="shared" ref="CK27" si="48">SUM(CK7:CK26)/20</f>
        <v>0.15</v>
      </c>
      <c r="CL27" s="30">
        <f t="shared" ref="CL27" si="49">SUM(CL7:CL26)/20</f>
        <v>0.35</v>
      </c>
      <c r="CM27" s="30">
        <f t="shared" ref="CM27" si="50">SUM(CM7:CM26)/20</f>
        <v>0.7</v>
      </c>
      <c r="CN27" s="30">
        <f t="shared" ref="CN27" si="51">SUM(CN7:CN26)/20</f>
        <v>0.6</v>
      </c>
      <c r="CO27" s="30">
        <f t="shared" ref="CO27" si="52">SUM(CO7:CO26)/20</f>
        <v>0.55000000000000004</v>
      </c>
      <c r="CP27" s="30">
        <f t="shared" ref="CP27" si="53">SUM(CP7:CP26)/20</f>
        <v>0.35</v>
      </c>
      <c r="CQ27" s="30">
        <f t="shared" ref="CQ27" si="54">SUM(CQ7:CQ26)/20</f>
        <v>0.3</v>
      </c>
      <c r="CR27" s="30">
        <f t="shared" ref="CR27" si="55">SUM(CR7:CR26)/20</f>
        <v>0.2</v>
      </c>
      <c r="CS27" s="30">
        <f t="shared" ref="CS27" si="56">SUM(CS7:CS26)/20</f>
        <v>0</v>
      </c>
      <c r="CT27" s="30">
        <f t="shared" ref="CT27" si="57">SUM(CT7:CT26)/20</f>
        <v>0.05</v>
      </c>
      <c r="CU27" s="30">
        <f t="shared" ref="CU27" si="58">SUM(CU7:CU26)/20</f>
        <v>0.25</v>
      </c>
      <c r="CV27" s="30">
        <f t="shared" ref="CV27" si="59">SUM(CV7:CV26)/20</f>
        <v>0.25</v>
      </c>
      <c r="CW27" s="30">
        <f t="shared" ref="CW27" si="60">SUM(CW7:CW26)/20</f>
        <v>0.05</v>
      </c>
      <c r="CX27" s="30">
        <f t="shared" ref="CX27" si="61">SUM(CX7:CX26)/20</f>
        <v>0.3</v>
      </c>
      <c r="CY27" s="30">
        <f t="shared" ref="CY27" si="62">SUM(CY7:CY26)/20</f>
        <v>0.55000000000000004</v>
      </c>
      <c r="CZ27" s="30">
        <f t="shared" ref="CZ27" si="63">SUM(CZ7:CZ26)/20</f>
        <v>0.7</v>
      </c>
      <c r="DA27" s="30">
        <f t="shared" ref="DA27" si="64">SUM(DA7:DA26)/20</f>
        <v>0.65</v>
      </c>
      <c r="DB27" s="30">
        <f t="shared" ref="DB27" si="65">SUM(DB7:DB26)/20</f>
        <v>0.6</v>
      </c>
      <c r="DC27" s="30">
        <f t="shared" ref="DC27" si="66">SUM(DC7:DC26)/20</f>
        <v>0.75</v>
      </c>
      <c r="DD27" s="30">
        <f t="shared" ref="DD27" si="67">SUM(DD7:DD26)/20</f>
        <v>0.3</v>
      </c>
      <c r="DE27" s="30">
        <f t="shared" ref="DE27" si="68">SUM(DE7:DE26)/20</f>
        <v>0.3</v>
      </c>
      <c r="DF27" s="32">
        <f>SUM(DF7:DF26)/(20*DF6)</f>
        <v>0.44062499999999999</v>
      </c>
      <c r="DG27" s="30"/>
      <c r="DH27" s="30">
        <f t="shared" ref="DH27" si="69">SUM(DH7:DH26)/20</f>
        <v>0.25</v>
      </c>
      <c r="DI27" s="30">
        <f t="shared" ref="DI27" si="70">SUM(DI7:DI26)/20</f>
        <v>0.7</v>
      </c>
      <c r="DJ27" s="30">
        <f t="shared" ref="DJ27" si="71">SUM(DJ7:DJ26)/20</f>
        <v>0.85</v>
      </c>
      <c r="DK27" s="30">
        <f t="shared" ref="DK27" si="72">SUM(DK7:DK26)/20</f>
        <v>0.75</v>
      </c>
      <c r="DL27" s="30">
        <f t="shared" ref="DL27" si="73">SUM(DL7:DL26)/20</f>
        <v>0.8</v>
      </c>
      <c r="DM27" s="30">
        <f t="shared" ref="DM27" si="74">SUM(DM7:DM26)/20</f>
        <v>0.8</v>
      </c>
      <c r="DN27" s="30">
        <f t="shared" ref="DN27" si="75">SUM(DN7:DN26)/20</f>
        <v>0.85</v>
      </c>
      <c r="DO27" s="30">
        <f t="shared" ref="DO27" si="76">SUM(DO7:DO26)/20</f>
        <v>0.6</v>
      </c>
      <c r="DP27" s="30">
        <f t="shared" ref="DP27" si="77">SUM(DP7:DP26)/20</f>
        <v>0.1</v>
      </c>
      <c r="DQ27" s="30">
        <f t="shared" ref="DQ27" si="78">SUM(DQ7:DQ26)/20</f>
        <v>0.65</v>
      </c>
      <c r="DR27" s="30">
        <f t="shared" ref="DR27" si="79">SUM(DR7:DR26)/20</f>
        <v>0.65</v>
      </c>
      <c r="DS27" s="30">
        <f t="shared" ref="DS27" si="80">SUM(DS7:DS26)/20</f>
        <v>0.5</v>
      </c>
      <c r="DT27" s="30">
        <f t="shared" ref="DT27" si="81">SUM(DT7:DT26)/20</f>
        <v>0.45</v>
      </c>
      <c r="DU27" s="30">
        <f t="shared" ref="DU27" si="82">SUM(DU7:DU26)/20</f>
        <v>0.65</v>
      </c>
      <c r="DV27" s="30">
        <f t="shared" ref="DV27" si="83">SUM(DV7:DV26)/20</f>
        <v>0.65</v>
      </c>
      <c r="DW27" s="30">
        <f t="shared" ref="DW27" si="84">SUM(DW7:DW26)/20</f>
        <v>0.5</v>
      </c>
      <c r="DX27" s="30">
        <f t="shared" ref="DX27" si="85">SUM(DX7:DX26)/20</f>
        <v>0.45</v>
      </c>
      <c r="DY27" s="30">
        <f t="shared" ref="DY27" si="86">SUM(DY7:DY26)/20</f>
        <v>0.4</v>
      </c>
      <c r="DZ27" s="30">
        <f t="shared" ref="DZ27" si="87">SUM(DZ7:DZ26)/20</f>
        <v>0.5</v>
      </c>
      <c r="EA27" s="30">
        <f t="shared" ref="EA27" si="88">SUM(EA7:EA26)/20</f>
        <v>0.85</v>
      </c>
      <c r="EB27" s="30">
        <f t="shared" ref="EB27" si="89">SUM(EB7:EB26)/20</f>
        <v>0.6</v>
      </c>
      <c r="EC27" s="30">
        <f t="shared" ref="EC27" si="90">SUM(EC7:EC26)/20</f>
        <v>0.45</v>
      </c>
      <c r="ED27" s="30">
        <f t="shared" ref="ED27" si="91">SUM(ED7:ED26)/20</f>
        <v>0.5</v>
      </c>
      <c r="EE27" s="30">
        <f t="shared" ref="EE27" si="92">SUM(EE7:EE26)/20</f>
        <v>0.55000000000000004</v>
      </c>
      <c r="EF27" s="30">
        <f t="shared" ref="EF27" si="93">SUM(EF7:EF26)/20</f>
        <v>0.3</v>
      </c>
      <c r="EG27" s="30">
        <f t="shared" ref="EG27" si="94">SUM(EG7:EG26)/20</f>
        <v>0.4</v>
      </c>
      <c r="EH27" s="30">
        <f t="shared" ref="EH27" si="95">SUM(EH7:EH26)/20</f>
        <v>0.45</v>
      </c>
      <c r="EI27" s="30">
        <f t="shared" ref="EI27" si="96">SUM(EI7:EI26)/20</f>
        <v>0.25</v>
      </c>
      <c r="EJ27" s="30">
        <f t="shared" ref="EJ27" si="97">SUM(EJ7:EJ26)/20</f>
        <v>0.1</v>
      </c>
      <c r="EK27" s="30">
        <f t="shared" ref="EK27" si="98">SUM(EK7:EK26)/20</f>
        <v>0.2</v>
      </c>
      <c r="EL27" s="30">
        <f t="shared" ref="EL27" si="99">SUM(EL7:EL26)/20</f>
        <v>0.25</v>
      </c>
      <c r="EM27" s="30">
        <f t="shared" ref="EM27" si="100">SUM(EM7:EM26)/20</f>
        <v>0</v>
      </c>
      <c r="EN27" s="31">
        <f>SUM(EN7:EN26)/(20*EN6)</f>
        <v>0.5</v>
      </c>
      <c r="EO27" s="32">
        <f>SUM(EO7:EO26)/(20*132)</f>
        <v>0.59507575757575759</v>
      </c>
      <c r="EY27" s="18"/>
      <c r="EZ27" s="18"/>
    </row>
    <row r="28" spans="1:158" ht="15.75" customHeight="1" x14ac:dyDescent="0.25">
      <c r="C28" s="3" t="s">
        <v>4</v>
      </c>
      <c r="E28" s="43" t="s">
        <v>108</v>
      </c>
      <c r="F28" s="43"/>
      <c r="G28" s="43"/>
      <c r="H28" s="43"/>
      <c r="I28" s="43"/>
      <c r="J28" s="43"/>
      <c r="K28" s="43"/>
      <c r="L28" s="43"/>
      <c r="M28" s="43"/>
      <c r="N28" s="43"/>
      <c r="O28" s="43"/>
      <c r="P28" s="43"/>
      <c r="Q28" s="43"/>
    </row>
    <row r="29" spans="1:158" s="33" customFormat="1" x14ac:dyDescent="0.25">
      <c r="B29" s="34">
        <v>1</v>
      </c>
      <c r="C29" s="35" t="s">
        <v>103</v>
      </c>
      <c r="D29" s="35"/>
      <c r="E29" s="34"/>
      <c r="F29" s="35">
        <v>0</v>
      </c>
      <c r="G29" s="35">
        <v>1</v>
      </c>
      <c r="H29" s="35">
        <v>1</v>
      </c>
      <c r="I29" s="35">
        <v>0</v>
      </c>
      <c r="J29" s="35">
        <v>1</v>
      </c>
      <c r="K29" s="35">
        <v>1</v>
      </c>
      <c r="L29" s="35">
        <v>1</v>
      </c>
      <c r="M29" s="35">
        <v>1</v>
      </c>
      <c r="N29" s="35">
        <v>0</v>
      </c>
      <c r="O29" s="35">
        <v>0</v>
      </c>
      <c r="P29" s="35">
        <v>1</v>
      </c>
      <c r="Q29" s="35">
        <v>0</v>
      </c>
      <c r="R29" s="35">
        <v>0</v>
      </c>
      <c r="S29" s="35">
        <v>1</v>
      </c>
      <c r="T29" s="35">
        <v>1</v>
      </c>
      <c r="U29" s="35">
        <v>0</v>
      </c>
      <c r="V29" s="35">
        <v>1</v>
      </c>
      <c r="W29" s="35">
        <v>0</v>
      </c>
      <c r="X29" s="35">
        <v>0</v>
      </c>
      <c r="Y29" s="35">
        <v>0</v>
      </c>
      <c r="Z29" s="35">
        <v>1</v>
      </c>
      <c r="AA29" s="35">
        <v>0</v>
      </c>
      <c r="AB29" s="35">
        <v>0</v>
      </c>
      <c r="AC29" s="35">
        <v>1</v>
      </c>
      <c r="AD29" s="35">
        <v>0</v>
      </c>
      <c r="AE29" s="35">
        <v>1</v>
      </c>
      <c r="AF29" s="35">
        <v>0</v>
      </c>
      <c r="AG29" s="35">
        <v>0</v>
      </c>
      <c r="AH29" s="35">
        <v>1</v>
      </c>
      <c r="AI29" s="35">
        <v>1</v>
      </c>
      <c r="AJ29" s="35">
        <v>1</v>
      </c>
      <c r="AK29" s="35">
        <v>1</v>
      </c>
      <c r="AL29" s="35">
        <v>0</v>
      </c>
      <c r="AM29" s="35">
        <v>1</v>
      </c>
      <c r="AN29" s="35">
        <v>1</v>
      </c>
      <c r="AO29" s="35">
        <v>0</v>
      </c>
      <c r="AP29" s="35">
        <f>SUM(F29:AO29)</f>
        <v>19</v>
      </c>
      <c r="AQ29" s="34"/>
      <c r="AR29" s="35">
        <v>0</v>
      </c>
      <c r="AS29" s="35">
        <v>1</v>
      </c>
      <c r="AT29" s="35">
        <v>1</v>
      </c>
      <c r="AU29" s="35">
        <v>1</v>
      </c>
      <c r="AV29" s="35">
        <v>1</v>
      </c>
      <c r="AW29" s="35">
        <v>0</v>
      </c>
      <c r="AX29" s="35">
        <v>1</v>
      </c>
      <c r="AY29" s="35">
        <v>1</v>
      </c>
      <c r="AZ29" s="35">
        <v>1</v>
      </c>
      <c r="BA29" s="35">
        <v>1</v>
      </c>
      <c r="BB29" s="35">
        <v>1</v>
      </c>
      <c r="BC29" s="35">
        <v>1</v>
      </c>
      <c r="BD29" s="35">
        <v>1</v>
      </c>
      <c r="BE29" s="35">
        <v>1</v>
      </c>
      <c r="BF29" s="35">
        <v>1</v>
      </c>
      <c r="BG29" s="35">
        <v>1</v>
      </c>
      <c r="BH29" s="35">
        <v>1</v>
      </c>
      <c r="BI29" s="35">
        <v>1</v>
      </c>
      <c r="BJ29" s="35">
        <v>1</v>
      </c>
      <c r="BK29" s="35">
        <v>1</v>
      </c>
      <c r="BL29" s="35">
        <v>0</v>
      </c>
      <c r="BM29" s="35">
        <v>1</v>
      </c>
      <c r="BN29" s="35">
        <v>1</v>
      </c>
      <c r="BO29" s="35">
        <v>1</v>
      </c>
      <c r="BP29" s="35">
        <v>1</v>
      </c>
      <c r="BQ29" s="35">
        <v>1</v>
      </c>
      <c r="BR29" s="35">
        <v>1</v>
      </c>
      <c r="BS29" s="35">
        <v>1</v>
      </c>
      <c r="BT29" s="35">
        <v>1</v>
      </c>
      <c r="BU29" s="35">
        <v>1</v>
      </c>
      <c r="BV29" s="35">
        <v>1</v>
      </c>
      <c r="BW29" s="35">
        <v>1</v>
      </c>
      <c r="BX29" s="35">
        <f>SUM(AR29:BW29)</f>
        <v>29</v>
      </c>
      <c r="BY29" s="34"/>
      <c r="BZ29" s="35">
        <v>1</v>
      </c>
      <c r="CA29" s="35">
        <v>0</v>
      </c>
      <c r="CB29" s="35">
        <v>1</v>
      </c>
      <c r="CC29" s="35">
        <v>0</v>
      </c>
      <c r="CD29" s="35">
        <v>1</v>
      </c>
      <c r="CE29" s="35">
        <v>1</v>
      </c>
      <c r="CF29" s="35">
        <v>1</v>
      </c>
      <c r="CG29" s="35">
        <v>1</v>
      </c>
      <c r="CH29" s="35">
        <v>1</v>
      </c>
      <c r="CI29" s="35">
        <v>1</v>
      </c>
      <c r="CJ29" s="35">
        <v>0</v>
      </c>
      <c r="CK29" s="35">
        <v>1</v>
      </c>
      <c r="CL29" s="35">
        <v>1</v>
      </c>
      <c r="CM29" s="35">
        <v>1</v>
      </c>
      <c r="CN29" s="35">
        <v>1</v>
      </c>
      <c r="CO29" s="35">
        <v>0</v>
      </c>
      <c r="CP29" s="35">
        <v>0</v>
      </c>
      <c r="CQ29" s="35">
        <v>0</v>
      </c>
      <c r="CR29" s="35">
        <v>1</v>
      </c>
      <c r="CS29" s="35">
        <v>0</v>
      </c>
      <c r="CT29" s="35">
        <v>1</v>
      </c>
      <c r="CU29" s="35">
        <v>1</v>
      </c>
      <c r="CV29" s="35">
        <v>0</v>
      </c>
      <c r="CW29" s="35">
        <v>0</v>
      </c>
      <c r="CX29" s="35">
        <v>1</v>
      </c>
      <c r="CY29" s="35">
        <v>1</v>
      </c>
      <c r="CZ29" s="35">
        <v>1</v>
      </c>
      <c r="DA29" s="35">
        <v>1</v>
      </c>
      <c r="DB29" s="35">
        <v>1</v>
      </c>
      <c r="DC29" s="35">
        <v>1</v>
      </c>
      <c r="DD29" s="35">
        <v>1</v>
      </c>
      <c r="DE29" s="35">
        <v>1</v>
      </c>
      <c r="DF29" s="35">
        <f>SUM(BZ29:DE29)</f>
        <v>23</v>
      </c>
      <c r="DG29" s="34"/>
      <c r="DH29" s="35">
        <v>1</v>
      </c>
      <c r="DI29" s="35">
        <v>1</v>
      </c>
      <c r="DJ29" s="35">
        <v>1</v>
      </c>
      <c r="DK29" s="35">
        <v>1</v>
      </c>
      <c r="DL29" s="35">
        <v>1</v>
      </c>
      <c r="DM29" s="35">
        <v>1</v>
      </c>
      <c r="DN29" s="35">
        <v>1</v>
      </c>
      <c r="DO29" s="35">
        <v>0</v>
      </c>
      <c r="DP29" s="35">
        <v>1</v>
      </c>
      <c r="DQ29" s="35">
        <v>1</v>
      </c>
      <c r="DR29" s="35">
        <v>1</v>
      </c>
      <c r="DS29" s="35">
        <v>1</v>
      </c>
      <c r="DT29" s="35">
        <v>1</v>
      </c>
      <c r="DU29" s="35">
        <v>1</v>
      </c>
      <c r="DV29" s="35">
        <v>1</v>
      </c>
      <c r="DW29" s="35">
        <v>1</v>
      </c>
      <c r="DX29" s="35">
        <v>0</v>
      </c>
      <c r="DY29" s="35">
        <v>1</v>
      </c>
      <c r="DZ29" s="35">
        <v>1</v>
      </c>
      <c r="EA29" s="35">
        <v>1</v>
      </c>
      <c r="EB29" s="35">
        <v>1</v>
      </c>
      <c r="EC29" s="35">
        <v>1</v>
      </c>
      <c r="ED29" s="35">
        <v>0</v>
      </c>
      <c r="EE29" s="35">
        <v>0</v>
      </c>
      <c r="EF29" s="35">
        <v>1</v>
      </c>
      <c r="EG29" s="35">
        <v>1</v>
      </c>
      <c r="EH29" s="35">
        <v>1</v>
      </c>
      <c r="EI29" s="35">
        <v>1</v>
      </c>
      <c r="EJ29" s="35">
        <v>1</v>
      </c>
      <c r="EK29" s="35">
        <v>0</v>
      </c>
      <c r="EL29" s="35">
        <v>0</v>
      </c>
      <c r="EM29" s="35">
        <v>0</v>
      </c>
      <c r="EN29" s="35">
        <f t="shared" ref="EN29:EN33" si="101">SUM(DH29:EM29)</f>
        <v>25</v>
      </c>
      <c r="EO29" s="35">
        <v>96</v>
      </c>
      <c r="EY29" s="36"/>
      <c r="EZ29" s="36"/>
    </row>
    <row r="30" spans="1:158" s="33" customFormat="1" x14ac:dyDescent="0.25">
      <c r="B30" s="34">
        <v>2</v>
      </c>
      <c r="C30" s="35" t="s">
        <v>104</v>
      </c>
      <c r="D30" s="35"/>
      <c r="E30" s="34"/>
      <c r="F30" s="35">
        <v>1</v>
      </c>
      <c r="G30" s="35">
        <v>1</v>
      </c>
      <c r="H30" s="35">
        <v>1</v>
      </c>
      <c r="I30" s="35">
        <v>0</v>
      </c>
      <c r="J30" s="35">
        <v>1</v>
      </c>
      <c r="K30" s="35">
        <v>1</v>
      </c>
      <c r="L30" s="35">
        <v>1</v>
      </c>
      <c r="M30" s="35">
        <v>1</v>
      </c>
      <c r="N30" s="35">
        <v>1</v>
      </c>
      <c r="O30" s="35">
        <v>1</v>
      </c>
      <c r="P30" s="35">
        <v>1</v>
      </c>
      <c r="Q30" s="35">
        <v>1</v>
      </c>
      <c r="R30" s="35">
        <v>1</v>
      </c>
      <c r="S30" s="35">
        <v>1</v>
      </c>
      <c r="T30" s="35">
        <v>1</v>
      </c>
      <c r="U30" s="35">
        <v>1</v>
      </c>
      <c r="V30" s="35">
        <v>1</v>
      </c>
      <c r="W30" s="35">
        <v>1</v>
      </c>
      <c r="X30" s="35">
        <v>1</v>
      </c>
      <c r="Y30" s="35">
        <v>0</v>
      </c>
      <c r="Z30" s="35">
        <v>1</v>
      </c>
      <c r="AA30" s="35">
        <v>0</v>
      </c>
      <c r="AB30" s="35">
        <v>0</v>
      </c>
      <c r="AC30" s="35">
        <v>1</v>
      </c>
      <c r="AD30" s="35">
        <v>1</v>
      </c>
      <c r="AE30" s="35">
        <v>1</v>
      </c>
      <c r="AF30" s="35">
        <v>0</v>
      </c>
      <c r="AG30" s="35">
        <v>0</v>
      </c>
      <c r="AH30" s="35">
        <v>1</v>
      </c>
      <c r="AI30" s="35">
        <v>1</v>
      </c>
      <c r="AJ30" s="35">
        <v>1</v>
      </c>
      <c r="AK30" s="35">
        <v>1</v>
      </c>
      <c r="AL30" s="35">
        <v>1</v>
      </c>
      <c r="AM30" s="35">
        <v>1</v>
      </c>
      <c r="AN30" s="35">
        <v>0</v>
      </c>
      <c r="AO30" s="35">
        <v>0</v>
      </c>
      <c r="AP30" s="35">
        <f t="shared" ref="AP30:AP33" si="102">SUM(F30:AO30)</f>
        <v>28</v>
      </c>
      <c r="AQ30" s="34"/>
      <c r="AR30" s="35">
        <v>1</v>
      </c>
      <c r="AS30" s="35">
        <v>1</v>
      </c>
      <c r="AT30" s="35">
        <v>0</v>
      </c>
      <c r="AU30" s="35">
        <v>1</v>
      </c>
      <c r="AV30" s="35">
        <v>1</v>
      </c>
      <c r="AW30" s="35">
        <v>1</v>
      </c>
      <c r="AX30" s="35">
        <v>1</v>
      </c>
      <c r="AY30" s="35">
        <v>1</v>
      </c>
      <c r="AZ30" s="35">
        <v>1</v>
      </c>
      <c r="BA30" s="35">
        <v>1</v>
      </c>
      <c r="BB30" s="35">
        <v>1</v>
      </c>
      <c r="BC30" s="35">
        <v>1</v>
      </c>
      <c r="BD30" s="35">
        <v>1</v>
      </c>
      <c r="BE30" s="35">
        <v>1</v>
      </c>
      <c r="BF30" s="35">
        <v>1</v>
      </c>
      <c r="BG30" s="35">
        <v>1</v>
      </c>
      <c r="BH30" s="35">
        <v>1</v>
      </c>
      <c r="BI30" s="35">
        <v>1</v>
      </c>
      <c r="BJ30" s="35">
        <v>1</v>
      </c>
      <c r="BK30" s="35">
        <v>1</v>
      </c>
      <c r="BL30" s="35">
        <v>1</v>
      </c>
      <c r="BM30" s="35">
        <v>1</v>
      </c>
      <c r="BN30" s="35">
        <v>1</v>
      </c>
      <c r="BO30" s="35">
        <v>1</v>
      </c>
      <c r="BP30" s="35">
        <v>1</v>
      </c>
      <c r="BQ30" s="35">
        <v>1</v>
      </c>
      <c r="BR30" s="35">
        <v>1</v>
      </c>
      <c r="BS30" s="35">
        <v>1</v>
      </c>
      <c r="BT30" s="35">
        <v>1</v>
      </c>
      <c r="BU30" s="35">
        <v>1</v>
      </c>
      <c r="BV30" s="35">
        <v>1</v>
      </c>
      <c r="BW30" s="35">
        <v>1</v>
      </c>
      <c r="BX30" s="35">
        <f t="shared" ref="BX30:BX33" si="103">SUM(AR30:BW30)</f>
        <v>31</v>
      </c>
      <c r="BY30" s="34"/>
      <c r="BZ30" s="35">
        <v>1</v>
      </c>
      <c r="CA30" s="35">
        <v>1</v>
      </c>
      <c r="CB30" s="35">
        <v>0</v>
      </c>
      <c r="CC30" s="35">
        <v>0</v>
      </c>
      <c r="CD30" s="35">
        <v>1</v>
      </c>
      <c r="CE30" s="35">
        <v>1</v>
      </c>
      <c r="CF30" s="35">
        <v>1</v>
      </c>
      <c r="CG30" s="35">
        <v>1</v>
      </c>
      <c r="CH30" s="35">
        <v>0</v>
      </c>
      <c r="CI30" s="35">
        <v>0</v>
      </c>
      <c r="CJ30" s="35">
        <v>1</v>
      </c>
      <c r="CK30" s="35">
        <v>0</v>
      </c>
      <c r="CL30" s="35">
        <v>0</v>
      </c>
      <c r="CM30" s="35">
        <v>1</v>
      </c>
      <c r="CN30" s="35">
        <v>1</v>
      </c>
      <c r="CO30" s="35">
        <v>0</v>
      </c>
      <c r="CP30" s="35">
        <v>0</v>
      </c>
      <c r="CQ30" s="35">
        <v>0</v>
      </c>
      <c r="CR30" s="35">
        <v>0</v>
      </c>
      <c r="CS30" s="35">
        <v>0</v>
      </c>
      <c r="CT30" s="35">
        <v>0</v>
      </c>
      <c r="CU30" s="35">
        <v>1</v>
      </c>
      <c r="CV30" s="35">
        <v>0</v>
      </c>
      <c r="CW30" s="35">
        <v>0</v>
      </c>
      <c r="CX30" s="35">
        <v>1</v>
      </c>
      <c r="CY30" s="35">
        <v>1</v>
      </c>
      <c r="CZ30" s="35">
        <v>0</v>
      </c>
      <c r="DA30" s="35">
        <v>1</v>
      </c>
      <c r="DB30" s="35">
        <v>1</v>
      </c>
      <c r="DC30" s="35">
        <v>1</v>
      </c>
      <c r="DD30" s="35">
        <v>1</v>
      </c>
      <c r="DE30" s="35">
        <v>1</v>
      </c>
      <c r="DF30" s="35">
        <f t="shared" ref="DF30:DF33" si="104">SUM(BZ30:DE30)</f>
        <v>17</v>
      </c>
      <c r="DG30" s="34"/>
      <c r="DH30" s="35">
        <v>1</v>
      </c>
      <c r="DI30" s="35">
        <v>1</v>
      </c>
      <c r="DJ30" s="35">
        <v>1</v>
      </c>
      <c r="DK30" s="35">
        <v>1</v>
      </c>
      <c r="DL30" s="35">
        <v>1</v>
      </c>
      <c r="DM30" s="35">
        <v>1</v>
      </c>
      <c r="DN30" s="35">
        <v>1</v>
      </c>
      <c r="DO30" s="35">
        <v>1</v>
      </c>
      <c r="DP30" s="35">
        <v>0</v>
      </c>
      <c r="DQ30" s="35">
        <v>1</v>
      </c>
      <c r="DR30" s="35">
        <v>1</v>
      </c>
      <c r="DS30" s="35">
        <v>0</v>
      </c>
      <c r="DT30" s="35">
        <v>1</v>
      </c>
      <c r="DU30" s="35">
        <v>1</v>
      </c>
      <c r="DV30" s="35">
        <v>1</v>
      </c>
      <c r="DW30" s="35">
        <v>1</v>
      </c>
      <c r="DX30" s="35">
        <v>1</v>
      </c>
      <c r="DY30" s="35">
        <v>0</v>
      </c>
      <c r="DZ30" s="35">
        <v>1</v>
      </c>
      <c r="EA30" s="35">
        <v>1</v>
      </c>
      <c r="EB30" s="35">
        <v>1</v>
      </c>
      <c r="EC30" s="35">
        <v>1</v>
      </c>
      <c r="ED30" s="35">
        <v>1</v>
      </c>
      <c r="EE30" s="35">
        <v>1</v>
      </c>
      <c r="EF30" s="35">
        <v>1</v>
      </c>
      <c r="EG30" s="35">
        <v>1</v>
      </c>
      <c r="EH30" s="35">
        <v>1</v>
      </c>
      <c r="EI30" s="35">
        <v>1</v>
      </c>
      <c r="EJ30" s="35">
        <v>1</v>
      </c>
      <c r="EK30" s="35">
        <v>0</v>
      </c>
      <c r="EL30" s="35">
        <v>0</v>
      </c>
      <c r="EM30" s="35">
        <v>1</v>
      </c>
      <c r="EN30" s="35">
        <f t="shared" si="101"/>
        <v>27</v>
      </c>
      <c r="EO30" s="35">
        <v>103</v>
      </c>
      <c r="EY30" s="36"/>
      <c r="EZ30" s="36"/>
    </row>
    <row r="31" spans="1:158" s="33" customFormat="1" x14ac:dyDescent="0.25">
      <c r="B31" s="34">
        <v>3</v>
      </c>
      <c r="C31" s="35" t="s">
        <v>105</v>
      </c>
      <c r="D31" s="35"/>
      <c r="E31" s="34"/>
      <c r="F31" s="35">
        <v>1</v>
      </c>
      <c r="G31" s="35">
        <v>1</v>
      </c>
      <c r="H31" s="35">
        <v>1</v>
      </c>
      <c r="I31" s="35">
        <v>1</v>
      </c>
      <c r="J31" s="35">
        <v>1</v>
      </c>
      <c r="K31" s="35">
        <v>1</v>
      </c>
      <c r="L31" s="35">
        <v>1</v>
      </c>
      <c r="M31" s="35">
        <v>1</v>
      </c>
      <c r="N31" s="35">
        <v>1</v>
      </c>
      <c r="O31" s="35">
        <v>1</v>
      </c>
      <c r="P31" s="35">
        <v>1</v>
      </c>
      <c r="Q31" s="35">
        <v>0</v>
      </c>
      <c r="R31" s="35">
        <v>1</v>
      </c>
      <c r="S31" s="35">
        <v>1</v>
      </c>
      <c r="T31" s="35">
        <v>1</v>
      </c>
      <c r="U31" s="35">
        <v>0</v>
      </c>
      <c r="V31" s="35">
        <v>1</v>
      </c>
      <c r="W31" s="35">
        <v>1</v>
      </c>
      <c r="X31" s="35">
        <v>0</v>
      </c>
      <c r="Y31" s="35">
        <v>0</v>
      </c>
      <c r="Z31" s="35">
        <v>1</v>
      </c>
      <c r="AA31" s="35">
        <v>1</v>
      </c>
      <c r="AB31" s="35">
        <v>1</v>
      </c>
      <c r="AC31" s="35">
        <v>1</v>
      </c>
      <c r="AD31" s="35">
        <v>1</v>
      </c>
      <c r="AE31" s="35">
        <v>1</v>
      </c>
      <c r="AF31" s="35">
        <v>1</v>
      </c>
      <c r="AG31" s="35">
        <v>1</v>
      </c>
      <c r="AH31" s="35">
        <v>1</v>
      </c>
      <c r="AI31" s="35">
        <v>1</v>
      </c>
      <c r="AJ31" s="35">
        <v>1</v>
      </c>
      <c r="AK31" s="35">
        <v>1</v>
      </c>
      <c r="AL31" s="35">
        <v>1</v>
      </c>
      <c r="AM31" s="35">
        <v>1</v>
      </c>
      <c r="AN31" s="35">
        <v>1</v>
      </c>
      <c r="AO31" s="35">
        <v>0</v>
      </c>
      <c r="AP31" s="35">
        <f t="shared" si="102"/>
        <v>31</v>
      </c>
      <c r="AQ31" s="34"/>
      <c r="AR31" s="35">
        <v>1</v>
      </c>
      <c r="AS31" s="35">
        <v>0</v>
      </c>
      <c r="AT31" s="35">
        <v>1</v>
      </c>
      <c r="AU31" s="35">
        <v>1</v>
      </c>
      <c r="AV31" s="35">
        <v>1</v>
      </c>
      <c r="AW31" s="35">
        <v>1</v>
      </c>
      <c r="AX31" s="35">
        <v>1</v>
      </c>
      <c r="AY31" s="35">
        <v>1</v>
      </c>
      <c r="AZ31" s="35">
        <v>1</v>
      </c>
      <c r="BA31" s="35">
        <v>1</v>
      </c>
      <c r="BB31" s="35">
        <v>1</v>
      </c>
      <c r="BC31" s="35">
        <v>1</v>
      </c>
      <c r="BD31" s="35">
        <v>1</v>
      </c>
      <c r="BE31" s="35">
        <v>1</v>
      </c>
      <c r="BF31" s="35">
        <v>1</v>
      </c>
      <c r="BG31" s="35">
        <v>0</v>
      </c>
      <c r="BH31" s="35">
        <v>1</v>
      </c>
      <c r="BI31" s="35">
        <v>1</v>
      </c>
      <c r="BJ31" s="35">
        <v>1</v>
      </c>
      <c r="BK31" s="35">
        <v>1</v>
      </c>
      <c r="BL31" s="35">
        <v>1</v>
      </c>
      <c r="BM31" s="35">
        <v>1</v>
      </c>
      <c r="BN31" s="35">
        <v>1</v>
      </c>
      <c r="BO31" s="35">
        <v>1</v>
      </c>
      <c r="BP31" s="35">
        <v>1</v>
      </c>
      <c r="BQ31" s="35">
        <v>1</v>
      </c>
      <c r="BR31" s="35">
        <v>1</v>
      </c>
      <c r="BS31" s="35">
        <v>1</v>
      </c>
      <c r="BT31" s="35">
        <v>1</v>
      </c>
      <c r="BU31" s="35">
        <v>1</v>
      </c>
      <c r="BV31" s="35">
        <v>1</v>
      </c>
      <c r="BW31" s="35">
        <v>1</v>
      </c>
      <c r="BX31" s="35">
        <f t="shared" si="103"/>
        <v>30</v>
      </c>
      <c r="BY31" s="34"/>
      <c r="BZ31" s="35">
        <v>1</v>
      </c>
      <c r="CA31" s="35">
        <v>1</v>
      </c>
      <c r="CB31" s="35">
        <v>1</v>
      </c>
      <c r="CC31" s="35">
        <v>1</v>
      </c>
      <c r="CD31" s="35">
        <v>1</v>
      </c>
      <c r="CE31" s="35">
        <v>1</v>
      </c>
      <c r="CF31" s="35">
        <v>1</v>
      </c>
      <c r="CG31" s="35">
        <v>1</v>
      </c>
      <c r="CH31" s="35">
        <v>1</v>
      </c>
      <c r="CI31" s="35">
        <v>0</v>
      </c>
      <c r="CJ31" s="35">
        <v>1</v>
      </c>
      <c r="CK31" s="35">
        <v>1</v>
      </c>
      <c r="CL31" s="35">
        <v>1</v>
      </c>
      <c r="CM31" s="35">
        <v>1</v>
      </c>
      <c r="CN31" s="35">
        <v>1</v>
      </c>
      <c r="CO31" s="35">
        <v>1</v>
      </c>
      <c r="CP31" s="35">
        <v>1</v>
      </c>
      <c r="CQ31" s="35">
        <v>1</v>
      </c>
      <c r="CR31" s="35">
        <v>1</v>
      </c>
      <c r="CS31" s="35">
        <v>0</v>
      </c>
      <c r="CT31" s="35">
        <v>0</v>
      </c>
      <c r="CU31" s="35">
        <v>1</v>
      </c>
      <c r="CV31" s="35">
        <v>1</v>
      </c>
      <c r="CW31" s="35">
        <v>0</v>
      </c>
      <c r="CX31" s="35">
        <v>1</v>
      </c>
      <c r="CY31" s="35">
        <v>1</v>
      </c>
      <c r="CZ31" s="35">
        <v>1</v>
      </c>
      <c r="DA31" s="35">
        <v>1</v>
      </c>
      <c r="DB31" s="35">
        <v>1</v>
      </c>
      <c r="DC31" s="35">
        <v>1</v>
      </c>
      <c r="DD31" s="35">
        <v>1</v>
      </c>
      <c r="DE31" s="35">
        <v>1</v>
      </c>
      <c r="DF31" s="35">
        <f t="shared" si="104"/>
        <v>28</v>
      </c>
      <c r="DG31" s="34"/>
      <c r="DH31" s="35">
        <v>1</v>
      </c>
      <c r="DI31" s="35">
        <v>1</v>
      </c>
      <c r="DJ31" s="35">
        <v>1</v>
      </c>
      <c r="DK31" s="35">
        <v>1</v>
      </c>
      <c r="DL31" s="35">
        <v>1</v>
      </c>
      <c r="DM31" s="35">
        <v>1</v>
      </c>
      <c r="DN31" s="35">
        <v>1</v>
      </c>
      <c r="DO31" s="35">
        <v>1</v>
      </c>
      <c r="DP31" s="35">
        <v>1</v>
      </c>
      <c r="DQ31" s="35">
        <v>1</v>
      </c>
      <c r="DR31" s="35">
        <v>1</v>
      </c>
      <c r="DS31" s="35">
        <v>1</v>
      </c>
      <c r="DT31" s="35">
        <v>1</v>
      </c>
      <c r="DU31" s="35">
        <v>1</v>
      </c>
      <c r="DV31" s="35">
        <v>1</v>
      </c>
      <c r="DW31" s="35">
        <v>1</v>
      </c>
      <c r="DX31" s="35">
        <v>1</v>
      </c>
      <c r="DY31" s="35">
        <v>1</v>
      </c>
      <c r="DZ31" s="35">
        <v>1</v>
      </c>
      <c r="EA31" s="35">
        <v>1</v>
      </c>
      <c r="EB31" s="35">
        <v>1</v>
      </c>
      <c r="EC31" s="35">
        <v>1</v>
      </c>
      <c r="ED31" s="35">
        <v>1</v>
      </c>
      <c r="EE31" s="35">
        <v>1</v>
      </c>
      <c r="EF31" s="35">
        <v>1</v>
      </c>
      <c r="EG31" s="35">
        <v>1</v>
      </c>
      <c r="EH31" s="35">
        <v>1</v>
      </c>
      <c r="EI31" s="35">
        <v>1</v>
      </c>
      <c r="EJ31" s="35">
        <v>1</v>
      </c>
      <c r="EK31" s="35">
        <v>1</v>
      </c>
      <c r="EL31" s="35">
        <v>0</v>
      </c>
      <c r="EM31" s="35">
        <v>0</v>
      </c>
      <c r="EN31" s="35">
        <f t="shared" si="101"/>
        <v>30</v>
      </c>
      <c r="EO31" s="35">
        <v>119</v>
      </c>
      <c r="EY31" s="36"/>
      <c r="EZ31" s="36"/>
    </row>
    <row r="32" spans="1:158" s="33" customFormat="1" x14ac:dyDescent="0.25">
      <c r="B32" s="34">
        <v>4</v>
      </c>
      <c r="C32" s="35" t="s">
        <v>106</v>
      </c>
      <c r="D32" s="35"/>
      <c r="E32" s="34"/>
      <c r="F32" s="35">
        <v>1</v>
      </c>
      <c r="G32" s="35">
        <v>1</v>
      </c>
      <c r="H32" s="35">
        <v>1</v>
      </c>
      <c r="I32" s="35">
        <v>1</v>
      </c>
      <c r="J32" s="35">
        <v>1</v>
      </c>
      <c r="K32" s="35">
        <v>1</v>
      </c>
      <c r="L32" s="35">
        <v>1</v>
      </c>
      <c r="M32" s="35">
        <v>1</v>
      </c>
      <c r="N32" s="35">
        <v>1</v>
      </c>
      <c r="O32" s="35">
        <v>1</v>
      </c>
      <c r="P32" s="35">
        <v>1</v>
      </c>
      <c r="Q32" s="35">
        <v>1</v>
      </c>
      <c r="R32" s="35">
        <v>1</v>
      </c>
      <c r="S32" s="35">
        <v>1</v>
      </c>
      <c r="T32" s="35">
        <v>1</v>
      </c>
      <c r="U32" s="35">
        <v>0</v>
      </c>
      <c r="V32" s="35">
        <v>1</v>
      </c>
      <c r="W32" s="35">
        <v>1</v>
      </c>
      <c r="X32" s="35">
        <v>1</v>
      </c>
      <c r="Y32" s="35">
        <v>1</v>
      </c>
      <c r="Z32" s="35">
        <v>1</v>
      </c>
      <c r="AA32" s="35">
        <v>0</v>
      </c>
      <c r="AB32" s="35">
        <v>0</v>
      </c>
      <c r="AC32" s="35">
        <v>1</v>
      </c>
      <c r="AD32" s="35">
        <v>1</v>
      </c>
      <c r="AE32" s="35">
        <v>1</v>
      </c>
      <c r="AF32" s="35">
        <v>1</v>
      </c>
      <c r="AG32" s="35">
        <v>1</v>
      </c>
      <c r="AH32" s="35">
        <v>1</v>
      </c>
      <c r="AI32" s="35">
        <v>1</v>
      </c>
      <c r="AJ32" s="35">
        <v>1</v>
      </c>
      <c r="AK32" s="35">
        <v>1</v>
      </c>
      <c r="AL32" s="35">
        <v>1</v>
      </c>
      <c r="AM32" s="35">
        <v>0</v>
      </c>
      <c r="AN32" s="35">
        <v>1</v>
      </c>
      <c r="AO32" s="35">
        <v>1</v>
      </c>
      <c r="AP32" s="35">
        <f t="shared" si="102"/>
        <v>32</v>
      </c>
      <c r="AQ32" s="34"/>
      <c r="AR32" s="35">
        <v>1</v>
      </c>
      <c r="AS32" s="35">
        <v>1</v>
      </c>
      <c r="AT32" s="35">
        <v>1</v>
      </c>
      <c r="AU32" s="35">
        <v>1</v>
      </c>
      <c r="AV32" s="35">
        <v>1</v>
      </c>
      <c r="AW32" s="35">
        <v>1</v>
      </c>
      <c r="AX32" s="35">
        <v>1</v>
      </c>
      <c r="AY32" s="35">
        <v>1</v>
      </c>
      <c r="AZ32" s="35">
        <v>1</v>
      </c>
      <c r="BA32" s="35">
        <v>1</v>
      </c>
      <c r="BB32" s="35">
        <v>1</v>
      </c>
      <c r="BC32" s="35">
        <v>1</v>
      </c>
      <c r="BD32" s="35">
        <v>1</v>
      </c>
      <c r="BE32" s="35">
        <v>1</v>
      </c>
      <c r="BF32" s="35">
        <v>1</v>
      </c>
      <c r="BG32" s="35">
        <v>1</v>
      </c>
      <c r="BH32" s="35">
        <v>1</v>
      </c>
      <c r="BI32" s="35">
        <v>1</v>
      </c>
      <c r="BJ32" s="35">
        <v>1</v>
      </c>
      <c r="BK32" s="35">
        <v>1</v>
      </c>
      <c r="BL32" s="35">
        <v>1</v>
      </c>
      <c r="BM32" s="35">
        <v>1</v>
      </c>
      <c r="BN32" s="35">
        <v>1</v>
      </c>
      <c r="BO32" s="35">
        <v>1</v>
      </c>
      <c r="BP32" s="35">
        <v>1</v>
      </c>
      <c r="BQ32" s="35">
        <v>1</v>
      </c>
      <c r="BR32" s="35">
        <v>1</v>
      </c>
      <c r="BS32" s="35">
        <v>1</v>
      </c>
      <c r="BT32" s="35">
        <v>1</v>
      </c>
      <c r="BU32" s="35">
        <v>1</v>
      </c>
      <c r="BV32" s="35">
        <v>1</v>
      </c>
      <c r="BW32" s="35">
        <v>1</v>
      </c>
      <c r="BX32" s="35">
        <f t="shared" si="103"/>
        <v>32</v>
      </c>
      <c r="BY32" s="34"/>
      <c r="BZ32" s="35">
        <v>1</v>
      </c>
      <c r="CA32" s="35">
        <v>1</v>
      </c>
      <c r="CB32" s="35">
        <v>1</v>
      </c>
      <c r="CC32" s="35">
        <v>0</v>
      </c>
      <c r="CD32" s="35">
        <v>1</v>
      </c>
      <c r="CE32" s="35">
        <v>1</v>
      </c>
      <c r="CF32" s="35">
        <v>1</v>
      </c>
      <c r="CG32" s="35">
        <v>1</v>
      </c>
      <c r="CH32" s="35">
        <v>1</v>
      </c>
      <c r="CI32" s="35">
        <v>1</v>
      </c>
      <c r="CJ32" s="35">
        <v>1</v>
      </c>
      <c r="CK32" s="35">
        <v>1</v>
      </c>
      <c r="CL32" s="35">
        <v>1</v>
      </c>
      <c r="CM32" s="35">
        <v>1</v>
      </c>
      <c r="CN32" s="35">
        <v>1</v>
      </c>
      <c r="CO32" s="35">
        <v>1</v>
      </c>
      <c r="CP32" s="35">
        <v>1</v>
      </c>
      <c r="CQ32" s="35">
        <v>1</v>
      </c>
      <c r="CR32" s="35">
        <v>1</v>
      </c>
      <c r="CS32" s="35">
        <v>0</v>
      </c>
      <c r="CT32" s="35">
        <v>1</v>
      </c>
      <c r="CU32" s="35">
        <v>1</v>
      </c>
      <c r="CV32" s="35">
        <v>1</v>
      </c>
      <c r="CW32" s="35">
        <v>0</v>
      </c>
      <c r="CX32" s="35">
        <v>1</v>
      </c>
      <c r="CY32" s="35">
        <v>1</v>
      </c>
      <c r="CZ32" s="35">
        <v>0</v>
      </c>
      <c r="DA32" s="35">
        <v>1</v>
      </c>
      <c r="DB32" s="35">
        <v>1</v>
      </c>
      <c r="DC32" s="35">
        <v>1</v>
      </c>
      <c r="DD32" s="35">
        <v>0</v>
      </c>
      <c r="DE32" s="35">
        <v>1</v>
      </c>
      <c r="DF32" s="35">
        <f t="shared" si="104"/>
        <v>27</v>
      </c>
      <c r="DG32" s="34"/>
      <c r="DH32" s="35">
        <v>1</v>
      </c>
      <c r="DI32" s="35">
        <v>1</v>
      </c>
      <c r="DJ32" s="35">
        <v>1</v>
      </c>
      <c r="DK32" s="35">
        <v>1</v>
      </c>
      <c r="DL32" s="35">
        <v>1</v>
      </c>
      <c r="DM32" s="35">
        <v>1</v>
      </c>
      <c r="DN32" s="35">
        <v>1</v>
      </c>
      <c r="DO32" s="35">
        <v>1</v>
      </c>
      <c r="DP32" s="35">
        <v>1</v>
      </c>
      <c r="DQ32" s="35">
        <v>1</v>
      </c>
      <c r="DR32" s="35">
        <v>1</v>
      </c>
      <c r="DS32" s="35">
        <v>1</v>
      </c>
      <c r="DT32" s="35">
        <v>1</v>
      </c>
      <c r="DU32" s="35">
        <v>1</v>
      </c>
      <c r="DV32" s="35">
        <v>0</v>
      </c>
      <c r="DW32" s="35">
        <v>1</v>
      </c>
      <c r="DX32" s="35">
        <v>1</v>
      </c>
      <c r="DY32" s="35">
        <v>1</v>
      </c>
      <c r="DZ32" s="35">
        <v>1</v>
      </c>
      <c r="EA32" s="35">
        <v>1</v>
      </c>
      <c r="EB32" s="35">
        <v>1</v>
      </c>
      <c r="EC32" s="35">
        <v>1</v>
      </c>
      <c r="ED32" s="35">
        <v>1</v>
      </c>
      <c r="EE32" s="35">
        <v>1</v>
      </c>
      <c r="EF32" s="35">
        <v>1</v>
      </c>
      <c r="EG32" s="35">
        <v>1</v>
      </c>
      <c r="EH32" s="35">
        <v>0</v>
      </c>
      <c r="EI32" s="35">
        <v>1</v>
      </c>
      <c r="EJ32" s="35">
        <v>1</v>
      </c>
      <c r="EK32" s="35">
        <v>1</v>
      </c>
      <c r="EL32" s="35">
        <v>1</v>
      </c>
      <c r="EM32" s="35">
        <v>1</v>
      </c>
      <c r="EN32" s="35">
        <f t="shared" si="101"/>
        <v>30</v>
      </c>
      <c r="EO32" s="35">
        <v>121</v>
      </c>
      <c r="EY32" s="36"/>
      <c r="EZ32" s="36"/>
    </row>
    <row r="33" spans="2:158" s="33" customFormat="1" x14ac:dyDescent="0.25">
      <c r="B33" s="34">
        <v>5</v>
      </c>
      <c r="C33" s="35" t="s">
        <v>107</v>
      </c>
      <c r="D33" s="35"/>
      <c r="E33" s="34"/>
      <c r="F33" s="35">
        <v>1</v>
      </c>
      <c r="G33" s="35">
        <v>1</v>
      </c>
      <c r="H33" s="35">
        <v>1</v>
      </c>
      <c r="I33" s="35">
        <v>1</v>
      </c>
      <c r="J33" s="35">
        <v>1</v>
      </c>
      <c r="K33" s="35">
        <v>1</v>
      </c>
      <c r="L33" s="35">
        <v>1</v>
      </c>
      <c r="M33" s="35">
        <v>0</v>
      </c>
      <c r="N33" s="35">
        <v>0</v>
      </c>
      <c r="O33" s="35">
        <v>1</v>
      </c>
      <c r="P33" s="35">
        <v>0</v>
      </c>
      <c r="Q33" s="35">
        <v>1</v>
      </c>
      <c r="R33" s="35">
        <v>1</v>
      </c>
      <c r="S33" s="35">
        <v>1</v>
      </c>
      <c r="T33" s="35">
        <v>1</v>
      </c>
      <c r="U33" s="35">
        <v>1</v>
      </c>
      <c r="V33" s="35">
        <v>1</v>
      </c>
      <c r="W33" s="35">
        <v>0</v>
      </c>
      <c r="X33" s="35">
        <v>1</v>
      </c>
      <c r="Y33" s="35">
        <v>1</v>
      </c>
      <c r="Z33" s="35">
        <v>1</v>
      </c>
      <c r="AA33" s="35">
        <v>1</v>
      </c>
      <c r="AB33" s="35">
        <v>0</v>
      </c>
      <c r="AC33" s="35">
        <v>1</v>
      </c>
      <c r="AD33" s="35">
        <v>1</v>
      </c>
      <c r="AE33" s="35">
        <v>1</v>
      </c>
      <c r="AF33" s="35">
        <v>1</v>
      </c>
      <c r="AG33" s="35">
        <v>1</v>
      </c>
      <c r="AH33" s="35">
        <v>1</v>
      </c>
      <c r="AI33" s="35">
        <v>1</v>
      </c>
      <c r="AJ33" s="35">
        <v>1</v>
      </c>
      <c r="AK33" s="35">
        <v>1</v>
      </c>
      <c r="AL33" s="35">
        <v>0</v>
      </c>
      <c r="AM33" s="35">
        <v>1</v>
      </c>
      <c r="AN33" s="35">
        <v>1</v>
      </c>
      <c r="AO33" s="35">
        <v>1</v>
      </c>
      <c r="AP33" s="35">
        <f t="shared" si="102"/>
        <v>30</v>
      </c>
      <c r="AQ33" s="34"/>
      <c r="AR33" s="35">
        <v>1</v>
      </c>
      <c r="AS33" s="35">
        <v>1</v>
      </c>
      <c r="AT33" s="35">
        <v>1</v>
      </c>
      <c r="AU33" s="35">
        <v>0</v>
      </c>
      <c r="AV33" s="35">
        <v>1</v>
      </c>
      <c r="AW33" s="35">
        <v>1</v>
      </c>
      <c r="AX33" s="35">
        <v>1</v>
      </c>
      <c r="AY33" s="35">
        <v>1</v>
      </c>
      <c r="AZ33" s="35">
        <v>1</v>
      </c>
      <c r="BA33" s="35">
        <v>1</v>
      </c>
      <c r="BB33" s="35">
        <v>1</v>
      </c>
      <c r="BC33" s="35">
        <v>1</v>
      </c>
      <c r="BD33" s="35">
        <v>1</v>
      </c>
      <c r="BE33" s="35">
        <v>0</v>
      </c>
      <c r="BF33" s="35">
        <v>0</v>
      </c>
      <c r="BG33" s="35">
        <v>1</v>
      </c>
      <c r="BH33" s="35">
        <v>1</v>
      </c>
      <c r="BI33" s="35">
        <v>1</v>
      </c>
      <c r="BJ33" s="35">
        <v>1</v>
      </c>
      <c r="BK33" s="35">
        <v>1</v>
      </c>
      <c r="BL33" s="35">
        <v>1</v>
      </c>
      <c r="BM33" s="35">
        <v>1</v>
      </c>
      <c r="BN33" s="35">
        <v>1</v>
      </c>
      <c r="BO33" s="35">
        <v>1</v>
      </c>
      <c r="BP33" s="35">
        <v>1</v>
      </c>
      <c r="BQ33" s="35">
        <v>1</v>
      </c>
      <c r="BR33" s="35">
        <v>1</v>
      </c>
      <c r="BS33" s="35">
        <v>1</v>
      </c>
      <c r="BT33" s="35">
        <v>1</v>
      </c>
      <c r="BU33" s="35">
        <v>1</v>
      </c>
      <c r="BV33" s="35">
        <v>1</v>
      </c>
      <c r="BW33" s="35">
        <v>1</v>
      </c>
      <c r="BX33" s="35">
        <f t="shared" si="103"/>
        <v>29</v>
      </c>
      <c r="BY33" s="34"/>
      <c r="BZ33" s="35">
        <v>1</v>
      </c>
      <c r="CA33" s="35">
        <v>0</v>
      </c>
      <c r="CB33" s="35">
        <v>1</v>
      </c>
      <c r="CC33" s="35">
        <v>1</v>
      </c>
      <c r="CD33" s="35">
        <v>0</v>
      </c>
      <c r="CE33" s="35">
        <v>1</v>
      </c>
      <c r="CF33" s="35">
        <v>1</v>
      </c>
      <c r="CG33" s="35">
        <v>1</v>
      </c>
      <c r="CH33" s="35">
        <v>1</v>
      </c>
      <c r="CI33" s="35">
        <v>1</v>
      </c>
      <c r="CJ33" s="35">
        <v>0</v>
      </c>
      <c r="CK33" s="35">
        <v>0</v>
      </c>
      <c r="CL33" s="35">
        <v>0</v>
      </c>
      <c r="CM33" s="35">
        <v>1</v>
      </c>
      <c r="CN33" s="35">
        <v>1</v>
      </c>
      <c r="CO33" s="35">
        <v>0</v>
      </c>
      <c r="CP33" s="35">
        <v>0</v>
      </c>
      <c r="CQ33" s="35">
        <v>0</v>
      </c>
      <c r="CR33" s="35">
        <v>0</v>
      </c>
      <c r="CS33" s="35">
        <v>0</v>
      </c>
      <c r="CT33" s="35">
        <v>0</v>
      </c>
      <c r="CU33" s="35">
        <v>1</v>
      </c>
      <c r="CV33" s="35">
        <v>0</v>
      </c>
      <c r="CW33" s="35">
        <v>0</v>
      </c>
      <c r="CX33" s="35">
        <v>1</v>
      </c>
      <c r="CY33" s="35">
        <v>1</v>
      </c>
      <c r="CZ33" s="35">
        <v>1</v>
      </c>
      <c r="DA33" s="35">
        <v>1</v>
      </c>
      <c r="DB33" s="35">
        <v>1</v>
      </c>
      <c r="DC33" s="35">
        <v>1</v>
      </c>
      <c r="DD33" s="35">
        <v>1</v>
      </c>
      <c r="DE33" s="35">
        <v>1</v>
      </c>
      <c r="DF33" s="35">
        <f t="shared" si="104"/>
        <v>19</v>
      </c>
      <c r="DG33" s="34"/>
      <c r="DH33" s="35">
        <v>1</v>
      </c>
      <c r="DI33" s="35">
        <v>1</v>
      </c>
      <c r="DJ33" s="35">
        <v>1</v>
      </c>
      <c r="DK33" s="35">
        <v>1</v>
      </c>
      <c r="DL33" s="35">
        <v>1</v>
      </c>
      <c r="DM33" s="35">
        <v>1</v>
      </c>
      <c r="DN33" s="35">
        <v>1</v>
      </c>
      <c r="DO33" s="35">
        <v>1</v>
      </c>
      <c r="DP33" s="35">
        <v>0</v>
      </c>
      <c r="DQ33" s="35">
        <v>1</v>
      </c>
      <c r="DR33" s="35">
        <v>0</v>
      </c>
      <c r="DS33" s="35">
        <v>1</v>
      </c>
      <c r="DT33" s="35">
        <v>1</v>
      </c>
      <c r="DU33" s="35">
        <v>1</v>
      </c>
      <c r="DV33" s="35">
        <v>1</v>
      </c>
      <c r="DW33" s="35">
        <v>0</v>
      </c>
      <c r="DX33" s="35">
        <v>1</v>
      </c>
      <c r="DY33" s="35">
        <v>1</v>
      </c>
      <c r="DZ33" s="35">
        <v>1</v>
      </c>
      <c r="EA33" s="35">
        <v>1</v>
      </c>
      <c r="EB33" s="35">
        <v>1</v>
      </c>
      <c r="EC33" s="35">
        <v>1</v>
      </c>
      <c r="ED33" s="35">
        <v>1</v>
      </c>
      <c r="EE33" s="35">
        <v>1</v>
      </c>
      <c r="EF33" s="35">
        <v>1</v>
      </c>
      <c r="EG33" s="35">
        <v>1</v>
      </c>
      <c r="EH33" s="35">
        <v>0</v>
      </c>
      <c r="EI33" s="35">
        <v>1</v>
      </c>
      <c r="EJ33" s="35">
        <v>1</v>
      </c>
      <c r="EK33" s="35">
        <v>1</v>
      </c>
      <c r="EL33" s="35">
        <v>1</v>
      </c>
      <c r="EM33" s="35">
        <v>1</v>
      </c>
      <c r="EN33" s="35">
        <f t="shared" si="101"/>
        <v>28</v>
      </c>
      <c r="EO33" s="35">
        <v>106</v>
      </c>
      <c r="EY33" s="36"/>
      <c r="EZ33" s="36"/>
    </row>
    <row r="34" spans="2:158" ht="28.5" x14ac:dyDescent="0.25">
      <c r="C34"/>
      <c r="D34"/>
      <c r="F34" s="30">
        <f>SUM(F29:F33)/5</f>
        <v>0.8</v>
      </c>
      <c r="G34" s="30">
        <f t="shared" ref="G34:AO34" si="105">SUM(G29:G33)/5</f>
        <v>1</v>
      </c>
      <c r="H34" s="30">
        <f t="shared" si="105"/>
        <v>1</v>
      </c>
      <c r="I34" s="30">
        <f t="shared" si="105"/>
        <v>0.6</v>
      </c>
      <c r="J34" s="30">
        <f t="shared" si="105"/>
        <v>1</v>
      </c>
      <c r="K34" s="30">
        <f t="shared" si="105"/>
        <v>1</v>
      </c>
      <c r="L34" s="30">
        <f t="shared" si="105"/>
        <v>1</v>
      </c>
      <c r="M34" s="30">
        <f t="shared" si="105"/>
        <v>0.8</v>
      </c>
      <c r="N34" s="30">
        <f t="shared" si="105"/>
        <v>0.6</v>
      </c>
      <c r="O34" s="30">
        <f t="shared" si="105"/>
        <v>0.8</v>
      </c>
      <c r="P34" s="30">
        <f t="shared" si="105"/>
        <v>0.8</v>
      </c>
      <c r="Q34" s="30">
        <f t="shared" si="105"/>
        <v>0.6</v>
      </c>
      <c r="R34" s="30">
        <f t="shared" si="105"/>
        <v>0.8</v>
      </c>
      <c r="S34" s="30">
        <f t="shared" si="105"/>
        <v>1</v>
      </c>
      <c r="T34" s="30">
        <f t="shared" si="105"/>
        <v>1</v>
      </c>
      <c r="U34" s="30">
        <f t="shared" si="105"/>
        <v>0.4</v>
      </c>
      <c r="V34" s="30">
        <f t="shared" si="105"/>
        <v>1</v>
      </c>
      <c r="W34" s="30">
        <f t="shared" si="105"/>
        <v>0.6</v>
      </c>
      <c r="X34" s="30">
        <f t="shared" si="105"/>
        <v>0.6</v>
      </c>
      <c r="Y34" s="30">
        <f t="shared" si="105"/>
        <v>0.4</v>
      </c>
      <c r="Z34" s="30">
        <f t="shared" si="105"/>
        <v>1</v>
      </c>
      <c r="AA34" s="30">
        <f t="shared" si="105"/>
        <v>0.4</v>
      </c>
      <c r="AB34" s="30">
        <f t="shared" si="105"/>
        <v>0.2</v>
      </c>
      <c r="AC34" s="30">
        <f t="shared" si="105"/>
        <v>1</v>
      </c>
      <c r="AD34" s="30">
        <f t="shared" si="105"/>
        <v>0.8</v>
      </c>
      <c r="AE34" s="30">
        <f t="shared" si="105"/>
        <v>1</v>
      </c>
      <c r="AF34" s="30">
        <f t="shared" si="105"/>
        <v>0.6</v>
      </c>
      <c r="AG34" s="30">
        <f t="shared" si="105"/>
        <v>0.6</v>
      </c>
      <c r="AH34" s="30">
        <f t="shared" si="105"/>
        <v>1</v>
      </c>
      <c r="AI34" s="30">
        <f t="shared" si="105"/>
        <v>1</v>
      </c>
      <c r="AJ34" s="30">
        <f t="shared" si="105"/>
        <v>1</v>
      </c>
      <c r="AK34" s="30">
        <f t="shared" si="105"/>
        <v>1</v>
      </c>
      <c r="AL34" s="30">
        <f t="shared" si="105"/>
        <v>0.6</v>
      </c>
      <c r="AM34" s="30">
        <f t="shared" si="105"/>
        <v>0.8</v>
      </c>
      <c r="AN34" s="30">
        <f t="shared" si="105"/>
        <v>0.8</v>
      </c>
      <c r="AO34" s="30">
        <f t="shared" si="105"/>
        <v>0.4</v>
      </c>
      <c r="AP34" s="31">
        <f>SUM(AP29:AP33)/5/36</f>
        <v>0.77777777777777779</v>
      </c>
      <c r="AR34" s="30">
        <f>SUM(AR29:AR33)/5</f>
        <v>0.8</v>
      </c>
      <c r="AS34" s="30">
        <f t="shared" ref="AS34:BW34" si="106">SUM(AS29:AS33)/5</f>
        <v>0.8</v>
      </c>
      <c r="AT34" s="30">
        <f t="shared" si="106"/>
        <v>0.8</v>
      </c>
      <c r="AU34" s="30">
        <f t="shared" si="106"/>
        <v>0.8</v>
      </c>
      <c r="AV34" s="30">
        <f t="shared" si="106"/>
        <v>1</v>
      </c>
      <c r="AW34" s="30">
        <f t="shared" si="106"/>
        <v>0.8</v>
      </c>
      <c r="AX34" s="30">
        <f t="shared" si="106"/>
        <v>1</v>
      </c>
      <c r="AY34" s="30">
        <f t="shared" si="106"/>
        <v>1</v>
      </c>
      <c r="AZ34" s="30">
        <f t="shared" si="106"/>
        <v>1</v>
      </c>
      <c r="BA34" s="30">
        <f t="shared" si="106"/>
        <v>1</v>
      </c>
      <c r="BB34" s="30">
        <f t="shared" si="106"/>
        <v>1</v>
      </c>
      <c r="BC34" s="30">
        <f t="shared" si="106"/>
        <v>1</v>
      </c>
      <c r="BD34" s="30">
        <f t="shared" si="106"/>
        <v>1</v>
      </c>
      <c r="BE34" s="30">
        <f t="shared" si="106"/>
        <v>0.8</v>
      </c>
      <c r="BF34" s="30">
        <f t="shared" si="106"/>
        <v>0.8</v>
      </c>
      <c r="BG34" s="30">
        <f t="shared" si="106"/>
        <v>0.8</v>
      </c>
      <c r="BH34" s="30">
        <f t="shared" si="106"/>
        <v>1</v>
      </c>
      <c r="BI34" s="30">
        <f t="shared" si="106"/>
        <v>1</v>
      </c>
      <c r="BJ34" s="30">
        <f t="shared" si="106"/>
        <v>1</v>
      </c>
      <c r="BK34" s="30">
        <f t="shared" si="106"/>
        <v>1</v>
      </c>
      <c r="BL34" s="30">
        <f t="shared" si="106"/>
        <v>0.8</v>
      </c>
      <c r="BM34" s="30">
        <f t="shared" si="106"/>
        <v>1</v>
      </c>
      <c r="BN34" s="30">
        <f t="shared" si="106"/>
        <v>1</v>
      </c>
      <c r="BO34" s="30">
        <f t="shared" si="106"/>
        <v>1</v>
      </c>
      <c r="BP34" s="30">
        <f t="shared" si="106"/>
        <v>1</v>
      </c>
      <c r="BQ34" s="30">
        <f t="shared" si="106"/>
        <v>1</v>
      </c>
      <c r="BR34" s="30">
        <f t="shared" si="106"/>
        <v>1</v>
      </c>
      <c r="BS34" s="30">
        <f t="shared" si="106"/>
        <v>1</v>
      </c>
      <c r="BT34" s="30">
        <f t="shared" si="106"/>
        <v>1</v>
      </c>
      <c r="BU34" s="30">
        <f t="shared" si="106"/>
        <v>1</v>
      </c>
      <c r="BV34" s="30">
        <f t="shared" si="106"/>
        <v>1</v>
      </c>
      <c r="BW34" s="30">
        <f t="shared" si="106"/>
        <v>1</v>
      </c>
      <c r="BX34" s="31">
        <f>SUM(BX29:BX33)/5/32</f>
        <v>0.94374999999999998</v>
      </c>
      <c r="BZ34" s="30">
        <f t="shared" ref="BZ34:DE34" si="107">SUM(BZ29:BZ33)/5</f>
        <v>1</v>
      </c>
      <c r="CA34" s="30">
        <f t="shared" si="107"/>
        <v>0.6</v>
      </c>
      <c r="CB34" s="30">
        <f t="shared" si="107"/>
        <v>0.8</v>
      </c>
      <c r="CC34" s="30">
        <f t="shared" si="107"/>
        <v>0.4</v>
      </c>
      <c r="CD34" s="30">
        <f t="shared" si="107"/>
        <v>0.8</v>
      </c>
      <c r="CE34" s="30">
        <f t="shared" si="107"/>
        <v>1</v>
      </c>
      <c r="CF34" s="30">
        <f t="shared" si="107"/>
        <v>1</v>
      </c>
      <c r="CG34" s="30">
        <f t="shared" si="107"/>
        <v>1</v>
      </c>
      <c r="CH34" s="30">
        <f t="shared" si="107"/>
        <v>0.8</v>
      </c>
      <c r="CI34" s="30">
        <f t="shared" si="107"/>
        <v>0.6</v>
      </c>
      <c r="CJ34" s="30">
        <f t="shared" si="107"/>
        <v>0.6</v>
      </c>
      <c r="CK34" s="30">
        <f t="shared" si="107"/>
        <v>0.6</v>
      </c>
      <c r="CL34" s="30">
        <f t="shared" si="107"/>
        <v>0.6</v>
      </c>
      <c r="CM34" s="30">
        <f t="shared" si="107"/>
        <v>1</v>
      </c>
      <c r="CN34" s="30">
        <f t="shared" si="107"/>
        <v>1</v>
      </c>
      <c r="CO34" s="30">
        <f t="shared" si="107"/>
        <v>0.4</v>
      </c>
      <c r="CP34" s="30">
        <f t="shared" si="107"/>
        <v>0.4</v>
      </c>
      <c r="CQ34" s="30">
        <f t="shared" si="107"/>
        <v>0.4</v>
      </c>
      <c r="CR34" s="30">
        <f t="shared" si="107"/>
        <v>0.6</v>
      </c>
      <c r="CS34" s="30">
        <f t="shared" si="107"/>
        <v>0</v>
      </c>
      <c r="CT34" s="30">
        <f t="shared" si="107"/>
        <v>0.4</v>
      </c>
      <c r="CU34" s="30">
        <f t="shared" si="107"/>
        <v>1</v>
      </c>
      <c r="CV34" s="30">
        <f t="shared" si="107"/>
        <v>0.4</v>
      </c>
      <c r="CW34" s="30">
        <f t="shared" si="107"/>
        <v>0</v>
      </c>
      <c r="CX34" s="30">
        <f t="shared" si="107"/>
        <v>1</v>
      </c>
      <c r="CY34" s="30">
        <f t="shared" si="107"/>
        <v>1</v>
      </c>
      <c r="CZ34" s="30">
        <f t="shared" si="107"/>
        <v>0.6</v>
      </c>
      <c r="DA34" s="30">
        <f t="shared" si="107"/>
        <v>1</v>
      </c>
      <c r="DB34" s="30">
        <f t="shared" si="107"/>
        <v>1</v>
      </c>
      <c r="DC34" s="30">
        <f t="shared" si="107"/>
        <v>1</v>
      </c>
      <c r="DD34" s="30">
        <f t="shared" si="107"/>
        <v>0.8</v>
      </c>
      <c r="DE34" s="30">
        <f t="shared" si="107"/>
        <v>1</v>
      </c>
      <c r="DF34" s="31">
        <f>SUM(DF29:DF33)/5/32</f>
        <v>0.71250000000000002</v>
      </c>
      <c r="DH34" s="30">
        <f>SUM(DH29:DH33)/5</f>
        <v>1</v>
      </c>
      <c r="DI34" s="30">
        <f t="shared" ref="DI34:EM34" si="108">SUM(DI29:DI33)/5</f>
        <v>1</v>
      </c>
      <c r="DJ34" s="30">
        <f t="shared" si="108"/>
        <v>1</v>
      </c>
      <c r="DK34" s="30">
        <f t="shared" si="108"/>
        <v>1</v>
      </c>
      <c r="DL34" s="30">
        <f t="shared" si="108"/>
        <v>1</v>
      </c>
      <c r="DM34" s="30">
        <f t="shared" si="108"/>
        <v>1</v>
      </c>
      <c r="DN34" s="30">
        <f t="shared" si="108"/>
        <v>1</v>
      </c>
      <c r="DO34" s="30">
        <f t="shared" si="108"/>
        <v>0.8</v>
      </c>
      <c r="DP34" s="30">
        <f t="shared" si="108"/>
        <v>0.6</v>
      </c>
      <c r="DQ34" s="30">
        <f t="shared" si="108"/>
        <v>1</v>
      </c>
      <c r="DR34" s="30">
        <f t="shared" si="108"/>
        <v>0.8</v>
      </c>
      <c r="DS34" s="30">
        <f t="shared" si="108"/>
        <v>0.8</v>
      </c>
      <c r="DT34" s="30">
        <f t="shared" si="108"/>
        <v>1</v>
      </c>
      <c r="DU34" s="30">
        <f t="shared" si="108"/>
        <v>1</v>
      </c>
      <c r="DV34" s="30">
        <f t="shared" si="108"/>
        <v>0.8</v>
      </c>
      <c r="DW34" s="30">
        <f t="shared" si="108"/>
        <v>0.8</v>
      </c>
      <c r="DX34" s="30">
        <f t="shared" si="108"/>
        <v>0.8</v>
      </c>
      <c r="DY34" s="30">
        <f t="shared" si="108"/>
        <v>0.8</v>
      </c>
      <c r="DZ34" s="30">
        <f t="shared" si="108"/>
        <v>1</v>
      </c>
      <c r="EA34" s="30">
        <f t="shared" si="108"/>
        <v>1</v>
      </c>
      <c r="EB34" s="30">
        <f t="shared" si="108"/>
        <v>1</v>
      </c>
      <c r="EC34" s="30">
        <f t="shared" si="108"/>
        <v>1</v>
      </c>
      <c r="ED34" s="30">
        <f t="shared" si="108"/>
        <v>0.8</v>
      </c>
      <c r="EE34" s="30">
        <f t="shared" si="108"/>
        <v>0.8</v>
      </c>
      <c r="EF34" s="30">
        <f t="shared" si="108"/>
        <v>1</v>
      </c>
      <c r="EG34" s="30">
        <f t="shared" si="108"/>
        <v>1</v>
      </c>
      <c r="EH34" s="30">
        <f t="shared" si="108"/>
        <v>0.6</v>
      </c>
      <c r="EI34" s="30">
        <f t="shared" si="108"/>
        <v>1</v>
      </c>
      <c r="EJ34" s="30">
        <f t="shared" si="108"/>
        <v>1</v>
      </c>
      <c r="EK34" s="30">
        <f t="shared" si="108"/>
        <v>0.6</v>
      </c>
      <c r="EL34" s="30">
        <f t="shared" si="108"/>
        <v>0.4</v>
      </c>
      <c r="EM34" s="30">
        <f t="shared" si="108"/>
        <v>0.6</v>
      </c>
      <c r="EN34" s="31">
        <f>SUM(EN29:EN33)/5/32</f>
        <v>0.875</v>
      </c>
      <c r="EO34" s="32">
        <f>SUM(EO29:EO33)/(COUNT(EO29:EO33)*132)</f>
        <v>0.8257575757575758</v>
      </c>
    </row>
    <row r="36" spans="2:158" ht="15.75" x14ac:dyDescent="0.25">
      <c r="C36" s="3" t="s">
        <v>4</v>
      </c>
      <c r="D36" s="50" t="s">
        <v>138</v>
      </c>
      <c r="E36" s="50"/>
      <c r="F36" s="50"/>
      <c r="G36" s="50"/>
      <c r="H36" s="50"/>
      <c r="I36" s="50"/>
      <c r="J36" s="50"/>
      <c r="K36" s="50"/>
      <c r="L36" s="50"/>
      <c r="M36" s="50"/>
      <c r="N36" s="50"/>
      <c r="O36" s="50"/>
      <c r="P36" s="50"/>
      <c r="Q36" s="50"/>
    </row>
    <row r="37" spans="2:158" ht="15" customHeight="1" x14ac:dyDescent="0.25">
      <c r="B37" s="49" t="s">
        <v>12</v>
      </c>
      <c r="C37" s="49" t="s">
        <v>13</v>
      </c>
      <c r="D37" s="49" t="s">
        <v>14</v>
      </c>
      <c r="E37" s="51" t="s">
        <v>15</v>
      </c>
      <c r="F37" s="46" t="s">
        <v>16</v>
      </c>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8"/>
      <c r="AQ37" s="46" t="s">
        <v>17</v>
      </c>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47"/>
      <c r="BX37" s="48"/>
      <c r="BY37" s="46" t="s">
        <v>18</v>
      </c>
      <c r="BZ37" s="47"/>
      <c r="CA37" s="47"/>
      <c r="CB37" s="47"/>
      <c r="CC37" s="47"/>
      <c r="CD37" s="47"/>
      <c r="CE37" s="47"/>
      <c r="CF37" s="47"/>
      <c r="CG37" s="47"/>
      <c r="CH37" s="47"/>
      <c r="CI37" s="47"/>
      <c r="CJ37" s="47"/>
      <c r="CK37" s="47"/>
      <c r="CL37" s="47"/>
      <c r="CM37" s="47"/>
      <c r="CN37" s="47"/>
      <c r="CO37" s="47"/>
      <c r="CP37" s="47"/>
      <c r="CQ37" s="47"/>
      <c r="CR37" s="47"/>
      <c r="CS37" s="47"/>
      <c r="CT37" s="47"/>
      <c r="CU37" s="47"/>
      <c r="CV37" s="47"/>
      <c r="CW37" s="47"/>
      <c r="CX37" s="47"/>
      <c r="CY37" s="47"/>
      <c r="CZ37" s="47"/>
      <c r="DA37" s="47"/>
      <c r="DB37" s="47"/>
      <c r="DC37" s="47"/>
      <c r="DD37" s="47"/>
      <c r="DE37" s="47"/>
      <c r="DF37" s="48"/>
      <c r="DG37" s="46" t="s">
        <v>19</v>
      </c>
      <c r="DH37" s="47"/>
      <c r="DI37" s="47"/>
      <c r="DJ37" s="47"/>
      <c r="DK37" s="47"/>
      <c r="DL37" s="47"/>
      <c r="DM37" s="47"/>
      <c r="DN37" s="47"/>
      <c r="DO37" s="47"/>
      <c r="DP37" s="47"/>
      <c r="DQ37" s="47"/>
      <c r="DR37" s="47"/>
      <c r="DS37" s="47"/>
      <c r="DT37" s="47"/>
      <c r="DU37" s="47"/>
      <c r="DV37" s="47"/>
      <c r="DW37" s="47"/>
      <c r="DX37" s="47"/>
      <c r="DY37" s="47"/>
      <c r="DZ37" s="47"/>
      <c r="EA37" s="47"/>
      <c r="EB37" s="47"/>
      <c r="EC37" s="47"/>
      <c r="ED37" s="47"/>
      <c r="EE37" s="47"/>
      <c r="EF37" s="47"/>
      <c r="EG37" s="47"/>
      <c r="EH37" s="47"/>
      <c r="EI37" s="47"/>
      <c r="EJ37" s="47"/>
      <c r="EK37" s="47"/>
      <c r="EL37" s="47"/>
      <c r="EM37" s="47"/>
      <c r="EN37" s="48"/>
      <c r="EO37" s="49" t="s">
        <v>20</v>
      </c>
      <c r="EP37" s="49" t="s">
        <v>21</v>
      </c>
      <c r="EQ37" s="44" t="s">
        <v>137</v>
      </c>
      <c r="EZ37" s="44" t="s">
        <v>110</v>
      </c>
      <c r="FA37" s="40" t="s">
        <v>112</v>
      </c>
      <c r="FB37" s="40" t="s">
        <v>113</v>
      </c>
    </row>
    <row r="38" spans="2:158" x14ac:dyDescent="0.25">
      <c r="B38" s="49"/>
      <c r="C38" s="49"/>
      <c r="D38" s="49"/>
      <c r="E38" s="52"/>
      <c r="F38" s="16">
        <v>1</v>
      </c>
      <c r="G38" s="16">
        <v>2</v>
      </c>
      <c r="H38" s="16">
        <v>3</v>
      </c>
      <c r="I38" s="16">
        <v>4</v>
      </c>
      <c r="J38" s="16">
        <v>5</v>
      </c>
      <c r="K38" s="16">
        <v>6</v>
      </c>
      <c r="L38" s="16">
        <v>7</v>
      </c>
      <c r="M38" s="16">
        <v>8</v>
      </c>
      <c r="N38" s="16">
        <v>9</v>
      </c>
      <c r="O38" s="16">
        <v>10</v>
      </c>
      <c r="P38" s="16">
        <v>11</v>
      </c>
      <c r="Q38" s="16">
        <v>12</v>
      </c>
      <c r="R38" s="16">
        <v>13</v>
      </c>
      <c r="S38" s="16">
        <v>14</v>
      </c>
      <c r="T38" s="16">
        <v>15</v>
      </c>
      <c r="U38" s="16">
        <v>16</v>
      </c>
      <c r="V38" s="16">
        <v>17</v>
      </c>
      <c r="W38" s="16">
        <v>18</v>
      </c>
      <c r="X38" s="16">
        <v>19</v>
      </c>
      <c r="Y38" s="16">
        <v>20</v>
      </c>
      <c r="Z38" s="16">
        <v>21</v>
      </c>
      <c r="AA38" s="16">
        <v>22</v>
      </c>
      <c r="AB38" s="16">
        <v>23</v>
      </c>
      <c r="AC38" s="16">
        <v>24</v>
      </c>
      <c r="AD38" s="16">
        <v>25</v>
      </c>
      <c r="AE38" s="16">
        <v>26</v>
      </c>
      <c r="AF38" s="16">
        <v>27</v>
      </c>
      <c r="AG38" s="16">
        <v>28</v>
      </c>
      <c r="AH38" s="16">
        <v>29</v>
      </c>
      <c r="AI38" s="16">
        <v>30</v>
      </c>
      <c r="AJ38" s="16">
        <v>31</v>
      </c>
      <c r="AK38" s="16">
        <v>32</v>
      </c>
      <c r="AL38" s="16">
        <v>33</v>
      </c>
      <c r="AM38" s="16">
        <v>34</v>
      </c>
      <c r="AN38" s="16">
        <v>35</v>
      </c>
      <c r="AO38" s="16">
        <v>36</v>
      </c>
      <c r="AP38" s="12" t="s">
        <v>20</v>
      </c>
      <c r="AQ38" s="41" t="s">
        <v>25</v>
      </c>
      <c r="AR38" s="12">
        <v>1</v>
      </c>
      <c r="AS38" s="12">
        <v>2</v>
      </c>
      <c r="AT38" s="12">
        <v>3</v>
      </c>
      <c r="AU38" s="12">
        <v>4</v>
      </c>
      <c r="AV38" s="12">
        <v>5</v>
      </c>
      <c r="AW38" s="12">
        <v>6</v>
      </c>
      <c r="AX38" s="12">
        <v>7</v>
      </c>
      <c r="AY38" s="12">
        <v>8</v>
      </c>
      <c r="AZ38" s="12">
        <v>9</v>
      </c>
      <c r="BA38" s="12">
        <v>10</v>
      </c>
      <c r="BB38" s="12">
        <v>11</v>
      </c>
      <c r="BC38" s="12">
        <v>12</v>
      </c>
      <c r="BD38" s="12">
        <v>13</v>
      </c>
      <c r="BE38" s="12">
        <v>14</v>
      </c>
      <c r="BF38" s="12">
        <v>15</v>
      </c>
      <c r="BG38" s="12">
        <v>16</v>
      </c>
      <c r="BH38" s="12">
        <v>17</v>
      </c>
      <c r="BI38" s="12">
        <v>18</v>
      </c>
      <c r="BJ38" s="12">
        <v>19</v>
      </c>
      <c r="BK38" s="12">
        <v>20</v>
      </c>
      <c r="BL38" s="12">
        <v>21</v>
      </c>
      <c r="BM38" s="12">
        <v>22</v>
      </c>
      <c r="BN38" s="12">
        <v>23</v>
      </c>
      <c r="BO38" s="12">
        <v>24</v>
      </c>
      <c r="BP38" s="12">
        <v>25</v>
      </c>
      <c r="BQ38" s="12">
        <v>26</v>
      </c>
      <c r="BR38" s="12">
        <v>27</v>
      </c>
      <c r="BS38" s="12">
        <v>28</v>
      </c>
      <c r="BT38" s="12">
        <v>29</v>
      </c>
      <c r="BU38" s="12">
        <v>30</v>
      </c>
      <c r="BV38" s="12">
        <v>31</v>
      </c>
      <c r="BW38" s="12">
        <v>32</v>
      </c>
      <c r="BX38" s="13" t="s">
        <v>20</v>
      </c>
      <c r="BY38" s="41" t="s">
        <v>25</v>
      </c>
      <c r="BZ38" s="14">
        <v>1</v>
      </c>
      <c r="CA38" s="14">
        <v>2</v>
      </c>
      <c r="CB38" s="14">
        <v>3</v>
      </c>
      <c r="CC38" s="14">
        <v>4</v>
      </c>
      <c r="CD38" s="14">
        <v>5</v>
      </c>
      <c r="CE38" s="14">
        <v>6</v>
      </c>
      <c r="CF38" s="14">
        <v>7</v>
      </c>
      <c r="CG38" s="14">
        <v>8</v>
      </c>
      <c r="CH38" s="14">
        <v>9</v>
      </c>
      <c r="CI38" s="14">
        <v>10</v>
      </c>
      <c r="CJ38" s="14">
        <v>11</v>
      </c>
      <c r="CK38" s="14">
        <v>12</v>
      </c>
      <c r="CL38" s="14">
        <v>13</v>
      </c>
      <c r="CM38" s="14">
        <v>14</v>
      </c>
      <c r="CN38" s="14">
        <v>15</v>
      </c>
      <c r="CO38" s="14">
        <v>16</v>
      </c>
      <c r="CP38" s="14">
        <v>17</v>
      </c>
      <c r="CQ38" s="14">
        <v>18</v>
      </c>
      <c r="CR38" s="14">
        <v>19</v>
      </c>
      <c r="CS38" s="14">
        <v>20</v>
      </c>
      <c r="CT38" s="14">
        <v>21</v>
      </c>
      <c r="CU38" s="14">
        <v>22</v>
      </c>
      <c r="CV38" s="14">
        <v>23</v>
      </c>
      <c r="CW38" s="14">
        <v>24</v>
      </c>
      <c r="CX38" s="14">
        <v>25</v>
      </c>
      <c r="CY38" s="14">
        <v>26</v>
      </c>
      <c r="CZ38" s="14">
        <v>27</v>
      </c>
      <c r="DA38" s="14">
        <v>28</v>
      </c>
      <c r="DB38" s="14">
        <v>29</v>
      </c>
      <c r="DC38" s="14">
        <v>30</v>
      </c>
      <c r="DD38" s="14">
        <v>31</v>
      </c>
      <c r="DE38" s="14">
        <v>32</v>
      </c>
      <c r="DF38" s="13" t="s">
        <v>20</v>
      </c>
      <c r="DG38" s="41" t="s">
        <v>25</v>
      </c>
      <c r="DH38" s="13">
        <v>1</v>
      </c>
      <c r="DI38" s="13">
        <v>2</v>
      </c>
      <c r="DJ38" s="13">
        <v>3</v>
      </c>
      <c r="DK38" s="13">
        <v>4</v>
      </c>
      <c r="DL38" s="13">
        <v>5</v>
      </c>
      <c r="DM38" s="13">
        <v>6</v>
      </c>
      <c r="DN38" s="13">
        <v>7</v>
      </c>
      <c r="DO38" s="13">
        <v>8</v>
      </c>
      <c r="DP38" s="13">
        <v>9</v>
      </c>
      <c r="DQ38" s="13">
        <v>10</v>
      </c>
      <c r="DR38" s="13">
        <v>11</v>
      </c>
      <c r="DS38" s="13">
        <v>12</v>
      </c>
      <c r="DT38" s="13">
        <v>13</v>
      </c>
      <c r="DU38" s="13">
        <v>14</v>
      </c>
      <c r="DV38" s="13">
        <v>15</v>
      </c>
      <c r="DW38" s="13">
        <v>16</v>
      </c>
      <c r="DX38" s="13">
        <v>17</v>
      </c>
      <c r="DY38" s="13">
        <v>18</v>
      </c>
      <c r="DZ38" s="13">
        <v>19</v>
      </c>
      <c r="EA38" s="13">
        <v>20</v>
      </c>
      <c r="EB38" s="13">
        <v>21</v>
      </c>
      <c r="EC38" s="13">
        <v>22</v>
      </c>
      <c r="ED38" s="13">
        <v>23</v>
      </c>
      <c r="EE38" s="13">
        <v>24</v>
      </c>
      <c r="EF38" s="13">
        <v>25</v>
      </c>
      <c r="EG38" s="13">
        <v>26</v>
      </c>
      <c r="EH38" s="13">
        <v>27</v>
      </c>
      <c r="EI38" s="13">
        <v>28</v>
      </c>
      <c r="EJ38" s="13">
        <v>29</v>
      </c>
      <c r="EK38" s="13">
        <v>30</v>
      </c>
      <c r="EL38" s="13">
        <v>31</v>
      </c>
      <c r="EM38" s="13">
        <v>32</v>
      </c>
      <c r="EN38" s="13" t="s">
        <v>20</v>
      </c>
      <c r="EO38" s="49"/>
      <c r="EP38" s="49"/>
      <c r="EQ38" s="45"/>
      <c r="EZ38" s="45"/>
      <c r="FA38" s="40"/>
      <c r="FB38" s="40"/>
    </row>
    <row r="39" spans="2:158" x14ac:dyDescent="0.25">
      <c r="B39" s="49"/>
      <c r="C39" s="49"/>
      <c r="D39" s="49"/>
      <c r="E39" s="53"/>
      <c r="F39" s="16">
        <v>1</v>
      </c>
      <c r="G39" s="16">
        <v>1</v>
      </c>
      <c r="H39" s="16">
        <v>1</v>
      </c>
      <c r="I39" s="16">
        <v>1</v>
      </c>
      <c r="J39" s="16">
        <v>1</v>
      </c>
      <c r="K39" s="16">
        <v>1</v>
      </c>
      <c r="L39" s="16">
        <v>1</v>
      </c>
      <c r="M39" s="16">
        <v>1</v>
      </c>
      <c r="N39" s="16">
        <v>1</v>
      </c>
      <c r="O39" s="16">
        <v>1</v>
      </c>
      <c r="P39" s="16">
        <v>1</v>
      </c>
      <c r="Q39" s="16">
        <v>1</v>
      </c>
      <c r="R39" s="16">
        <v>1</v>
      </c>
      <c r="S39" s="16">
        <v>1</v>
      </c>
      <c r="T39" s="16">
        <v>1</v>
      </c>
      <c r="U39" s="16">
        <v>1</v>
      </c>
      <c r="V39" s="16">
        <v>1</v>
      </c>
      <c r="W39" s="16">
        <v>1</v>
      </c>
      <c r="X39" s="16">
        <v>1</v>
      </c>
      <c r="Y39" s="16">
        <v>1</v>
      </c>
      <c r="Z39" s="16">
        <v>1</v>
      </c>
      <c r="AA39" s="16">
        <v>1</v>
      </c>
      <c r="AB39" s="16">
        <v>1</v>
      </c>
      <c r="AC39" s="16">
        <v>1</v>
      </c>
      <c r="AD39" s="16">
        <v>1</v>
      </c>
      <c r="AE39" s="16">
        <v>1</v>
      </c>
      <c r="AF39" s="16">
        <v>1</v>
      </c>
      <c r="AG39" s="16">
        <v>1</v>
      </c>
      <c r="AH39" s="16">
        <v>1</v>
      </c>
      <c r="AI39" s="16">
        <v>1</v>
      </c>
      <c r="AJ39" s="16">
        <v>1</v>
      </c>
      <c r="AK39" s="16">
        <v>1</v>
      </c>
      <c r="AL39" s="16">
        <v>1</v>
      </c>
      <c r="AM39" s="16">
        <v>1</v>
      </c>
      <c r="AN39" s="16">
        <v>1</v>
      </c>
      <c r="AO39" s="16">
        <v>1</v>
      </c>
      <c r="AP39" s="14">
        <f>SUM(F39:AO39)</f>
        <v>36</v>
      </c>
      <c r="AQ39" s="42"/>
      <c r="AR39" s="14">
        <v>1</v>
      </c>
      <c r="AS39" s="14">
        <v>1</v>
      </c>
      <c r="AT39" s="14">
        <v>1</v>
      </c>
      <c r="AU39" s="14">
        <v>1</v>
      </c>
      <c r="AV39" s="14">
        <v>1</v>
      </c>
      <c r="AW39" s="14">
        <v>1</v>
      </c>
      <c r="AX39" s="14">
        <v>1</v>
      </c>
      <c r="AY39" s="14">
        <v>1</v>
      </c>
      <c r="AZ39" s="14">
        <v>1</v>
      </c>
      <c r="BA39" s="14">
        <v>1</v>
      </c>
      <c r="BB39" s="14">
        <v>1</v>
      </c>
      <c r="BC39" s="14">
        <v>1</v>
      </c>
      <c r="BD39" s="14">
        <v>1</v>
      </c>
      <c r="BE39" s="14">
        <v>1</v>
      </c>
      <c r="BF39" s="14">
        <v>1</v>
      </c>
      <c r="BG39" s="14">
        <v>1</v>
      </c>
      <c r="BH39" s="14">
        <v>1</v>
      </c>
      <c r="BI39" s="14">
        <v>1</v>
      </c>
      <c r="BJ39" s="14">
        <v>1</v>
      </c>
      <c r="BK39" s="14">
        <v>1</v>
      </c>
      <c r="BL39" s="14">
        <v>1</v>
      </c>
      <c r="BM39" s="14">
        <v>1</v>
      </c>
      <c r="BN39" s="14">
        <v>1</v>
      </c>
      <c r="BO39" s="14">
        <v>1</v>
      </c>
      <c r="BP39" s="14">
        <v>1</v>
      </c>
      <c r="BQ39" s="14">
        <v>1</v>
      </c>
      <c r="BR39" s="14">
        <v>1</v>
      </c>
      <c r="BS39" s="14">
        <v>1</v>
      </c>
      <c r="BT39" s="14">
        <v>1</v>
      </c>
      <c r="BU39" s="14">
        <v>1</v>
      </c>
      <c r="BV39" s="14">
        <v>1</v>
      </c>
      <c r="BW39" s="14">
        <v>1</v>
      </c>
      <c r="BX39" s="17">
        <v>32</v>
      </c>
      <c r="BY39" s="42"/>
      <c r="BZ39" s="14">
        <v>1</v>
      </c>
      <c r="CA39" s="14">
        <v>1</v>
      </c>
      <c r="CB39" s="14">
        <v>1</v>
      </c>
      <c r="CC39" s="14">
        <v>1</v>
      </c>
      <c r="CD39" s="14">
        <v>1</v>
      </c>
      <c r="CE39" s="14">
        <v>1</v>
      </c>
      <c r="CF39" s="14">
        <v>1</v>
      </c>
      <c r="CG39" s="14">
        <v>1</v>
      </c>
      <c r="CH39" s="14">
        <v>1</v>
      </c>
      <c r="CI39" s="14">
        <v>1</v>
      </c>
      <c r="CJ39" s="14">
        <v>1</v>
      </c>
      <c r="CK39" s="14">
        <v>1</v>
      </c>
      <c r="CL39" s="14">
        <v>1</v>
      </c>
      <c r="CM39" s="14">
        <v>1</v>
      </c>
      <c r="CN39" s="14">
        <v>1</v>
      </c>
      <c r="CO39" s="14">
        <v>1</v>
      </c>
      <c r="CP39" s="14">
        <v>1</v>
      </c>
      <c r="CQ39" s="14">
        <v>1</v>
      </c>
      <c r="CR39" s="14">
        <v>1</v>
      </c>
      <c r="CS39" s="14">
        <v>1</v>
      </c>
      <c r="CT39" s="14">
        <v>1</v>
      </c>
      <c r="CU39" s="14">
        <v>1</v>
      </c>
      <c r="CV39" s="14">
        <v>1</v>
      </c>
      <c r="CW39" s="14">
        <v>1</v>
      </c>
      <c r="CX39" s="14">
        <v>1</v>
      </c>
      <c r="CY39" s="14">
        <v>1</v>
      </c>
      <c r="CZ39" s="14">
        <v>1</v>
      </c>
      <c r="DA39" s="14">
        <v>1</v>
      </c>
      <c r="DB39" s="14">
        <v>1</v>
      </c>
      <c r="DC39" s="14">
        <v>1</v>
      </c>
      <c r="DD39" s="14">
        <v>1</v>
      </c>
      <c r="DE39" s="14">
        <v>1</v>
      </c>
      <c r="DF39" s="14">
        <f>SUM(BZ39:DE39)</f>
        <v>32</v>
      </c>
      <c r="DG39" s="42"/>
      <c r="DH39" s="14">
        <v>1</v>
      </c>
      <c r="DI39" s="14">
        <v>1</v>
      </c>
      <c r="DJ39" s="14">
        <v>1</v>
      </c>
      <c r="DK39" s="14">
        <v>1</v>
      </c>
      <c r="DL39" s="14">
        <v>1</v>
      </c>
      <c r="DM39" s="14">
        <v>1</v>
      </c>
      <c r="DN39" s="14">
        <v>1</v>
      </c>
      <c r="DO39" s="14">
        <v>1</v>
      </c>
      <c r="DP39" s="14">
        <v>1</v>
      </c>
      <c r="DQ39" s="14">
        <v>1</v>
      </c>
      <c r="DR39" s="14">
        <v>1</v>
      </c>
      <c r="DS39" s="14">
        <v>1</v>
      </c>
      <c r="DT39" s="14">
        <v>1</v>
      </c>
      <c r="DU39" s="14">
        <v>1</v>
      </c>
      <c r="DV39" s="14">
        <v>1</v>
      </c>
      <c r="DW39" s="14">
        <v>1</v>
      </c>
      <c r="DX39" s="14">
        <v>1</v>
      </c>
      <c r="DY39" s="14">
        <v>1</v>
      </c>
      <c r="DZ39" s="14">
        <v>1</v>
      </c>
      <c r="EA39" s="14">
        <v>1</v>
      </c>
      <c r="EB39" s="14">
        <v>1</v>
      </c>
      <c r="EC39" s="14">
        <v>1</v>
      </c>
      <c r="ED39" s="14">
        <v>1</v>
      </c>
      <c r="EE39" s="14">
        <v>1</v>
      </c>
      <c r="EF39" s="14">
        <v>1</v>
      </c>
      <c r="EG39" s="14">
        <v>1</v>
      </c>
      <c r="EH39" s="14">
        <v>1</v>
      </c>
      <c r="EI39" s="14">
        <v>1</v>
      </c>
      <c r="EJ39" s="14">
        <v>1</v>
      </c>
      <c r="EK39" s="14">
        <v>1</v>
      </c>
      <c r="EL39" s="14">
        <v>1</v>
      </c>
      <c r="EM39" s="14">
        <v>1</v>
      </c>
      <c r="EN39" s="14">
        <f>SUM(DH39:EM39)</f>
        <v>32</v>
      </c>
      <c r="EO39" s="14">
        <f>SUM(AP39,BX39,DF39,EN39)</f>
        <v>132</v>
      </c>
      <c r="EP39" s="14" t="s">
        <v>26</v>
      </c>
      <c r="EQ39" s="14" t="s">
        <v>26</v>
      </c>
      <c r="EZ39" s="14" t="s">
        <v>26</v>
      </c>
      <c r="FA39" s="19"/>
      <c r="FB39" s="19"/>
    </row>
    <row r="40" spans="2:158" x14ac:dyDescent="0.25">
      <c r="B40" s="19">
        <v>1</v>
      </c>
      <c r="C40" s="20" t="s">
        <v>121</v>
      </c>
      <c r="D40" s="20" t="s">
        <v>122</v>
      </c>
      <c r="E40" s="19" t="s">
        <v>10</v>
      </c>
      <c r="F40" s="19">
        <v>1</v>
      </c>
      <c r="G40" s="19">
        <v>1</v>
      </c>
      <c r="H40" s="19">
        <v>1</v>
      </c>
      <c r="I40" s="19">
        <v>0</v>
      </c>
      <c r="J40" s="19">
        <v>1</v>
      </c>
      <c r="K40" s="19">
        <v>1</v>
      </c>
      <c r="L40" s="19">
        <v>1</v>
      </c>
      <c r="M40" s="19">
        <v>1</v>
      </c>
      <c r="N40" s="19">
        <v>1</v>
      </c>
      <c r="O40" s="19">
        <v>1</v>
      </c>
      <c r="P40" s="19">
        <v>0</v>
      </c>
      <c r="Q40" s="19">
        <v>1</v>
      </c>
      <c r="R40" s="19">
        <v>1</v>
      </c>
      <c r="S40" s="19">
        <v>1</v>
      </c>
      <c r="T40" s="19">
        <v>1</v>
      </c>
      <c r="U40" s="19">
        <v>1</v>
      </c>
      <c r="V40" s="19">
        <v>1</v>
      </c>
      <c r="W40" s="19">
        <v>1</v>
      </c>
      <c r="X40" s="19">
        <v>1</v>
      </c>
      <c r="Y40" s="19">
        <v>0</v>
      </c>
      <c r="Z40" s="19">
        <v>1</v>
      </c>
      <c r="AA40" s="19">
        <v>0</v>
      </c>
      <c r="AB40" s="19">
        <v>0</v>
      </c>
      <c r="AC40" s="19">
        <v>1</v>
      </c>
      <c r="AD40" s="19">
        <v>1</v>
      </c>
      <c r="AE40" s="19">
        <v>1</v>
      </c>
      <c r="AF40" s="19">
        <v>0</v>
      </c>
      <c r="AG40" s="19">
        <v>0</v>
      </c>
      <c r="AH40" s="19">
        <v>1</v>
      </c>
      <c r="AI40" s="19">
        <v>1</v>
      </c>
      <c r="AJ40" s="19">
        <v>1</v>
      </c>
      <c r="AK40" s="19">
        <v>0</v>
      </c>
      <c r="AL40" s="19">
        <v>0</v>
      </c>
      <c r="AM40" s="19">
        <v>1</v>
      </c>
      <c r="AN40" s="19">
        <v>0</v>
      </c>
      <c r="AO40" s="19">
        <v>0</v>
      </c>
      <c r="AP40" s="21">
        <f t="shared" ref="AP40:AP47" si="109">SUM(F40:AO40)</f>
        <v>25</v>
      </c>
      <c r="AQ40" s="21">
        <v>2</v>
      </c>
      <c r="AR40" s="21">
        <v>1</v>
      </c>
      <c r="AS40" s="21">
        <v>1</v>
      </c>
      <c r="AT40" s="21">
        <v>1</v>
      </c>
      <c r="AU40" s="21">
        <v>1</v>
      </c>
      <c r="AV40" s="21">
        <v>1</v>
      </c>
      <c r="AW40" s="21">
        <v>1</v>
      </c>
      <c r="AX40" s="21">
        <v>0</v>
      </c>
      <c r="AY40" s="21">
        <v>1</v>
      </c>
      <c r="AZ40" s="21">
        <v>1</v>
      </c>
      <c r="BA40" s="21">
        <v>0</v>
      </c>
      <c r="BB40" s="21">
        <v>1</v>
      </c>
      <c r="BC40" s="21">
        <v>1</v>
      </c>
      <c r="BD40" s="21">
        <v>0</v>
      </c>
      <c r="BE40" s="21">
        <v>1</v>
      </c>
      <c r="BF40" s="21">
        <v>1</v>
      </c>
      <c r="BG40" s="21">
        <v>1</v>
      </c>
      <c r="BH40" s="21">
        <v>1</v>
      </c>
      <c r="BI40" s="21">
        <v>1</v>
      </c>
      <c r="BJ40" s="21">
        <v>1</v>
      </c>
      <c r="BK40" s="21">
        <v>1</v>
      </c>
      <c r="BL40" s="21">
        <v>1</v>
      </c>
      <c r="BM40" s="21">
        <v>1</v>
      </c>
      <c r="BN40" s="21">
        <v>1</v>
      </c>
      <c r="BO40" s="21">
        <v>1</v>
      </c>
      <c r="BP40" s="21">
        <v>1</v>
      </c>
      <c r="BQ40" s="21">
        <v>1</v>
      </c>
      <c r="BR40" s="21">
        <v>1</v>
      </c>
      <c r="BS40" s="21">
        <v>1</v>
      </c>
      <c r="BT40" s="21">
        <v>1</v>
      </c>
      <c r="BU40" s="21">
        <v>1</v>
      </c>
      <c r="BV40" s="21">
        <v>1</v>
      </c>
      <c r="BW40" s="21">
        <v>1</v>
      </c>
      <c r="BX40" s="23">
        <v>29</v>
      </c>
      <c r="BY40" s="23">
        <v>1</v>
      </c>
      <c r="BZ40" s="23">
        <v>1</v>
      </c>
      <c r="CA40" s="23">
        <v>0</v>
      </c>
      <c r="CB40" s="23">
        <v>1</v>
      </c>
      <c r="CC40" s="23">
        <v>1</v>
      </c>
      <c r="CD40" s="23">
        <v>1</v>
      </c>
      <c r="CE40" s="23">
        <v>1</v>
      </c>
      <c r="CF40" s="23">
        <v>1</v>
      </c>
      <c r="CG40" s="23">
        <v>1</v>
      </c>
      <c r="CH40" s="23">
        <v>1</v>
      </c>
      <c r="CI40" s="23">
        <v>1</v>
      </c>
      <c r="CJ40" s="23">
        <v>1</v>
      </c>
      <c r="CK40" s="23">
        <v>1</v>
      </c>
      <c r="CL40" s="23">
        <v>1</v>
      </c>
      <c r="CM40" s="23">
        <v>1</v>
      </c>
      <c r="CN40" s="23">
        <v>1</v>
      </c>
      <c r="CO40" s="23">
        <v>0</v>
      </c>
      <c r="CP40" s="23">
        <v>0</v>
      </c>
      <c r="CQ40" s="23">
        <v>0</v>
      </c>
      <c r="CR40" s="23">
        <v>0</v>
      </c>
      <c r="CS40" s="23">
        <v>0</v>
      </c>
      <c r="CT40" s="23">
        <v>0</v>
      </c>
      <c r="CU40" s="23">
        <v>0</v>
      </c>
      <c r="CV40" s="23">
        <v>0</v>
      </c>
      <c r="CW40" s="23">
        <v>1</v>
      </c>
      <c r="CX40" s="23">
        <v>1</v>
      </c>
      <c r="CY40" s="23">
        <v>1</v>
      </c>
      <c r="CZ40" s="23">
        <v>1</v>
      </c>
      <c r="DA40" s="23">
        <v>1</v>
      </c>
      <c r="DB40" s="23">
        <v>1</v>
      </c>
      <c r="DC40" s="23">
        <v>1</v>
      </c>
      <c r="DD40" s="23">
        <v>1</v>
      </c>
      <c r="DE40" s="23">
        <v>1</v>
      </c>
      <c r="DF40" s="22">
        <v>23</v>
      </c>
      <c r="DG40" s="22">
        <v>2</v>
      </c>
      <c r="DH40" s="22">
        <v>1</v>
      </c>
      <c r="DI40" s="22">
        <v>1</v>
      </c>
      <c r="DJ40" s="22">
        <v>1</v>
      </c>
      <c r="DK40" s="22">
        <v>1</v>
      </c>
      <c r="DL40" s="22">
        <v>1</v>
      </c>
      <c r="DM40" s="22">
        <v>1</v>
      </c>
      <c r="DN40" s="22">
        <v>1</v>
      </c>
      <c r="DO40" s="22">
        <v>1</v>
      </c>
      <c r="DP40" s="22">
        <v>1</v>
      </c>
      <c r="DQ40" s="22">
        <v>1</v>
      </c>
      <c r="DR40" s="22">
        <v>1</v>
      </c>
      <c r="DS40" s="22">
        <v>1</v>
      </c>
      <c r="DT40" s="22">
        <v>1</v>
      </c>
      <c r="DU40" s="22">
        <v>1</v>
      </c>
      <c r="DV40" s="22">
        <v>1</v>
      </c>
      <c r="DW40" s="22">
        <v>1</v>
      </c>
      <c r="DX40" s="22">
        <v>1</v>
      </c>
      <c r="DY40" s="22">
        <v>1</v>
      </c>
      <c r="DZ40" s="22">
        <v>1</v>
      </c>
      <c r="EA40" s="22">
        <v>1</v>
      </c>
      <c r="EB40" s="22">
        <v>1</v>
      </c>
      <c r="EC40" s="22">
        <v>1</v>
      </c>
      <c r="ED40" s="22">
        <v>1</v>
      </c>
      <c r="EE40" s="22">
        <v>1</v>
      </c>
      <c r="EF40" s="22">
        <v>1</v>
      </c>
      <c r="EG40" s="22">
        <v>1</v>
      </c>
      <c r="EH40" s="22">
        <v>1</v>
      </c>
      <c r="EI40" s="22">
        <v>0</v>
      </c>
      <c r="EJ40" s="22">
        <v>0</v>
      </c>
      <c r="EK40" s="22">
        <v>0</v>
      </c>
      <c r="EL40" s="22">
        <v>0</v>
      </c>
      <c r="EM40" s="22">
        <v>0</v>
      </c>
      <c r="EN40" s="22">
        <v>27</v>
      </c>
      <c r="EO40" s="24">
        <f t="shared" ref="EO40:EO47" si="110">SUM(AP40,BX40,DF40,EN40)</f>
        <v>104</v>
      </c>
      <c r="EP40" s="21">
        <v>8</v>
      </c>
      <c r="EQ40" s="25">
        <v>7</v>
      </c>
      <c r="EZ40" s="25" t="s">
        <v>117</v>
      </c>
      <c r="FA40" s="39">
        <f>EP40-EQ40</f>
        <v>1</v>
      </c>
      <c r="FB40" s="39">
        <f>EP40-EZ40</f>
        <v>2</v>
      </c>
    </row>
    <row r="41" spans="2:158" x14ac:dyDescent="0.25">
      <c r="B41" s="19">
        <v>2</v>
      </c>
      <c r="C41" s="19" t="s">
        <v>123</v>
      </c>
      <c r="D41" s="19" t="s">
        <v>124</v>
      </c>
      <c r="E41" s="19" t="s">
        <v>10</v>
      </c>
      <c r="F41" s="19">
        <v>1</v>
      </c>
      <c r="G41" s="19">
        <v>1</v>
      </c>
      <c r="H41" s="19">
        <v>1</v>
      </c>
      <c r="I41" s="19">
        <v>0</v>
      </c>
      <c r="J41" s="19">
        <v>1</v>
      </c>
      <c r="K41" s="19">
        <v>1</v>
      </c>
      <c r="L41" s="19">
        <v>1</v>
      </c>
      <c r="M41" s="19">
        <v>1</v>
      </c>
      <c r="N41" s="19">
        <v>1</v>
      </c>
      <c r="O41" s="19">
        <v>0</v>
      </c>
      <c r="P41" s="19">
        <v>0</v>
      </c>
      <c r="Q41" s="19">
        <v>1</v>
      </c>
      <c r="R41" s="19">
        <v>1</v>
      </c>
      <c r="S41" s="19">
        <v>1</v>
      </c>
      <c r="T41" s="19">
        <v>1</v>
      </c>
      <c r="U41" s="19">
        <v>1</v>
      </c>
      <c r="V41" s="19">
        <v>1</v>
      </c>
      <c r="W41" s="19">
        <v>1</v>
      </c>
      <c r="X41" s="19">
        <v>1</v>
      </c>
      <c r="Y41" s="19">
        <v>0</v>
      </c>
      <c r="Z41" s="19">
        <v>0</v>
      </c>
      <c r="AA41" s="19">
        <v>0</v>
      </c>
      <c r="AB41" s="19">
        <v>1</v>
      </c>
      <c r="AC41" s="19">
        <v>1</v>
      </c>
      <c r="AD41" s="19">
        <v>0</v>
      </c>
      <c r="AE41" s="19">
        <v>1</v>
      </c>
      <c r="AF41" s="19">
        <v>1</v>
      </c>
      <c r="AG41" s="19">
        <v>0</v>
      </c>
      <c r="AH41" s="19">
        <v>1</v>
      </c>
      <c r="AI41" s="19">
        <v>0</v>
      </c>
      <c r="AJ41" s="19">
        <v>1</v>
      </c>
      <c r="AK41" s="19">
        <v>0</v>
      </c>
      <c r="AL41" s="19">
        <v>0</v>
      </c>
      <c r="AM41" s="19">
        <v>1</v>
      </c>
      <c r="AN41" s="19">
        <v>0</v>
      </c>
      <c r="AO41" s="19">
        <v>0</v>
      </c>
      <c r="AP41" s="21">
        <f t="shared" si="109"/>
        <v>23</v>
      </c>
      <c r="AQ41" s="21">
        <v>1</v>
      </c>
      <c r="AR41" s="21">
        <v>0</v>
      </c>
      <c r="AS41" s="21">
        <v>1</v>
      </c>
      <c r="AT41" s="21">
        <v>1</v>
      </c>
      <c r="AU41" s="21">
        <v>0</v>
      </c>
      <c r="AV41" s="21">
        <v>0</v>
      </c>
      <c r="AW41" s="21">
        <v>0</v>
      </c>
      <c r="AX41" s="21">
        <v>1</v>
      </c>
      <c r="AY41" s="21">
        <v>0</v>
      </c>
      <c r="AZ41" s="21">
        <v>1</v>
      </c>
      <c r="BA41" s="21">
        <v>1</v>
      </c>
      <c r="BB41" s="21">
        <v>1</v>
      </c>
      <c r="BC41" s="21">
        <v>1</v>
      </c>
      <c r="BD41" s="21">
        <v>1</v>
      </c>
      <c r="BE41" s="21">
        <v>1</v>
      </c>
      <c r="BF41" s="21">
        <v>1</v>
      </c>
      <c r="BG41" s="21">
        <v>1</v>
      </c>
      <c r="BH41" s="21">
        <v>1</v>
      </c>
      <c r="BI41" s="21">
        <v>1</v>
      </c>
      <c r="BJ41" s="21">
        <v>1</v>
      </c>
      <c r="BK41" s="21">
        <v>1</v>
      </c>
      <c r="BL41" s="21">
        <v>1</v>
      </c>
      <c r="BM41" s="21">
        <v>1</v>
      </c>
      <c r="BN41" s="21">
        <v>1</v>
      </c>
      <c r="BO41" s="21">
        <v>1</v>
      </c>
      <c r="BP41" s="21">
        <v>1</v>
      </c>
      <c r="BQ41" s="21">
        <v>1</v>
      </c>
      <c r="BR41" s="21">
        <v>1</v>
      </c>
      <c r="BS41" s="21">
        <v>1</v>
      </c>
      <c r="BT41" s="21">
        <v>0</v>
      </c>
      <c r="BU41" s="21">
        <v>1</v>
      </c>
      <c r="BV41" s="21">
        <v>1</v>
      </c>
      <c r="BW41" s="21">
        <v>1</v>
      </c>
      <c r="BX41" s="23">
        <v>26</v>
      </c>
      <c r="BY41" s="23">
        <v>2</v>
      </c>
      <c r="BZ41" s="23">
        <v>1</v>
      </c>
      <c r="CA41" s="23">
        <v>0</v>
      </c>
      <c r="CB41" s="23">
        <v>1</v>
      </c>
      <c r="CC41" s="23">
        <v>1</v>
      </c>
      <c r="CD41" s="23">
        <v>1</v>
      </c>
      <c r="CE41" s="23">
        <v>1</v>
      </c>
      <c r="CF41" s="23">
        <v>0</v>
      </c>
      <c r="CG41" s="23">
        <v>0</v>
      </c>
      <c r="CH41" s="23">
        <v>1</v>
      </c>
      <c r="CI41" s="23">
        <v>1</v>
      </c>
      <c r="CJ41" s="23">
        <v>1</v>
      </c>
      <c r="CK41" s="23">
        <v>1</v>
      </c>
      <c r="CL41" s="23">
        <v>0</v>
      </c>
      <c r="CM41" s="23">
        <v>0</v>
      </c>
      <c r="CN41" s="23">
        <v>0</v>
      </c>
      <c r="CO41" s="23">
        <v>1</v>
      </c>
      <c r="CP41" s="23">
        <v>0</v>
      </c>
      <c r="CQ41" s="23">
        <v>0</v>
      </c>
      <c r="CR41" s="23">
        <v>0</v>
      </c>
      <c r="CS41" s="23">
        <v>0</v>
      </c>
      <c r="CT41" s="23">
        <v>0</v>
      </c>
      <c r="CU41" s="23">
        <v>0</v>
      </c>
      <c r="CV41" s="23">
        <v>0</v>
      </c>
      <c r="CW41" s="23">
        <v>1</v>
      </c>
      <c r="CX41" s="23">
        <v>0</v>
      </c>
      <c r="CY41" s="23">
        <v>1</v>
      </c>
      <c r="CZ41" s="23">
        <v>1</v>
      </c>
      <c r="DA41" s="23">
        <v>1</v>
      </c>
      <c r="DB41" s="23">
        <v>1</v>
      </c>
      <c r="DC41" s="23">
        <v>0</v>
      </c>
      <c r="DD41" s="23">
        <v>1</v>
      </c>
      <c r="DE41" s="23">
        <v>1</v>
      </c>
      <c r="DF41" s="22">
        <v>17</v>
      </c>
      <c r="DG41" s="22">
        <v>1</v>
      </c>
      <c r="DH41" s="22">
        <v>1</v>
      </c>
      <c r="DI41" s="22">
        <v>1</v>
      </c>
      <c r="DJ41" s="22">
        <v>1</v>
      </c>
      <c r="DK41" s="22">
        <v>1</v>
      </c>
      <c r="DL41" s="22">
        <v>1</v>
      </c>
      <c r="DM41" s="22">
        <v>0</v>
      </c>
      <c r="DN41" s="22">
        <v>1</v>
      </c>
      <c r="DO41" s="22">
        <v>0</v>
      </c>
      <c r="DP41" s="22">
        <v>1</v>
      </c>
      <c r="DQ41" s="22">
        <v>1</v>
      </c>
      <c r="DR41" s="22">
        <v>1</v>
      </c>
      <c r="DS41" s="22">
        <v>1</v>
      </c>
      <c r="DT41" s="22">
        <v>1</v>
      </c>
      <c r="DU41" s="22">
        <v>0</v>
      </c>
      <c r="DV41" s="22">
        <v>0</v>
      </c>
      <c r="DW41" s="22">
        <v>0</v>
      </c>
      <c r="DX41" s="22">
        <v>1</v>
      </c>
      <c r="DY41" s="22">
        <v>0</v>
      </c>
      <c r="DZ41" s="22">
        <v>0</v>
      </c>
      <c r="EA41" s="22">
        <v>0</v>
      </c>
      <c r="EB41" s="22">
        <v>1</v>
      </c>
      <c r="EC41" s="22">
        <v>1</v>
      </c>
      <c r="ED41" s="22">
        <v>1</v>
      </c>
      <c r="EE41" s="22">
        <v>1</v>
      </c>
      <c r="EF41" s="22">
        <v>1</v>
      </c>
      <c r="EG41" s="22">
        <v>0</v>
      </c>
      <c r="EH41" s="22">
        <v>0</v>
      </c>
      <c r="EI41" s="22">
        <v>0</v>
      </c>
      <c r="EJ41" s="22">
        <v>0</v>
      </c>
      <c r="EK41" s="22">
        <v>0</v>
      </c>
      <c r="EL41" s="22">
        <v>0</v>
      </c>
      <c r="EM41" s="22">
        <v>0</v>
      </c>
      <c r="EN41" s="22">
        <v>17</v>
      </c>
      <c r="EO41" s="24">
        <f t="shared" si="110"/>
        <v>83</v>
      </c>
      <c r="EP41" s="21">
        <v>7</v>
      </c>
      <c r="EQ41" s="25">
        <v>6</v>
      </c>
      <c r="EZ41" s="25" t="s">
        <v>117</v>
      </c>
      <c r="FA41" s="39">
        <f t="shared" ref="FA41:FA47" si="111">EP41-EQ41</f>
        <v>1</v>
      </c>
      <c r="FB41" s="39">
        <f t="shared" ref="FB41:FB47" si="112">EP41-EZ41</f>
        <v>1</v>
      </c>
    </row>
    <row r="42" spans="2:158" x14ac:dyDescent="0.25">
      <c r="B42" s="19">
        <v>3</v>
      </c>
      <c r="C42" s="19" t="s">
        <v>125</v>
      </c>
      <c r="D42" s="19" t="s">
        <v>126</v>
      </c>
      <c r="E42" s="19" t="s">
        <v>10</v>
      </c>
      <c r="F42" s="19">
        <v>0</v>
      </c>
      <c r="G42" s="19">
        <v>1</v>
      </c>
      <c r="H42" s="19">
        <v>1</v>
      </c>
      <c r="I42" s="19">
        <v>0</v>
      </c>
      <c r="J42" s="19">
        <v>0</v>
      </c>
      <c r="K42" s="19">
        <v>1</v>
      </c>
      <c r="L42" s="19">
        <v>1</v>
      </c>
      <c r="M42" s="19">
        <v>0</v>
      </c>
      <c r="N42" s="19">
        <v>1</v>
      </c>
      <c r="O42" s="19">
        <v>0</v>
      </c>
      <c r="P42" s="19">
        <v>0</v>
      </c>
      <c r="Q42" s="19">
        <v>1</v>
      </c>
      <c r="R42" s="19">
        <v>1</v>
      </c>
      <c r="S42" s="19">
        <v>1</v>
      </c>
      <c r="T42" s="19">
        <v>1</v>
      </c>
      <c r="U42" s="19">
        <v>1</v>
      </c>
      <c r="V42" s="19">
        <v>1</v>
      </c>
      <c r="W42" s="19">
        <v>0</v>
      </c>
      <c r="X42" s="19">
        <v>0</v>
      </c>
      <c r="Y42" s="19">
        <v>0</v>
      </c>
      <c r="Z42" s="19">
        <v>1</v>
      </c>
      <c r="AA42" s="19">
        <v>0</v>
      </c>
      <c r="AB42" s="19">
        <v>0</v>
      </c>
      <c r="AC42" s="19">
        <v>1</v>
      </c>
      <c r="AD42" s="19">
        <v>1</v>
      </c>
      <c r="AE42" s="19">
        <v>1</v>
      </c>
      <c r="AF42" s="19">
        <v>1</v>
      </c>
      <c r="AG42" s="19">
        <v>0</v>
      </c>
      <c r="AH42" s="19">
        <v>1</v>
      </c>
      <c r="AI42" s="19">
        <v>1</v>
      </c>
      <c r="AJ42" s="19">
        <v>1</v>
      </c>
      <c r="AK42" s="19">
        <v>0</v>
      </c>
      <c r="AL42" s="19">
        <v>0</v>
      </c>
      <c r="AM42" s="19">
        <v>0</v>
      </c>
      <c r="AN42" s="19">
        <v>1</v>
      </c>
      <c r="AO42" s="19">
        <v>1</v>
      </c>
      <c r="AP42" s="21">
        <f t="shared" si="109"/>
        <v>21</v>
      </c>
      <c r="AQ42" s="21">
        <v>1</v>
      </c>
      <c r="AR42" s="21">
        <v>1</v>
      </c>
      <c r="AS42" s="21">
        <v>1</v>
      </c>
      <c r="AT42" s="21">
        <v>1</v>
      </c>
      <c r="AU42" s="21">
        <v>0</v>
      </c>
      <c r="AV42" s="21">
        <v>1</v>
      </c>
      <c r="AW42" s="21">
        <v>1</v>
      </c>
      <c r="AX42" s="21">
        <v>1</v>
      </c>
      <c r="AY42" s="21">
        <v>1</v>
      </c>
      <c r="AZ42" s="21">
        <v>1</v>
      </c>
      <c r="BA42" s="21">
        <v>1</v>
      </c>
      <c r="BB42" s="21">
        <v>1</v>
      </c>
      <c r="BC42" s="21">
        <v>1</v>
      </c>
      <c r="BD42" s="21">
        <v>1</v>
      </c>
      <c r="BE42" s="21">
        <v>1</v>
      </c>
      <c r="BF42" s="21">
        <v>1</v>
      </c>
      <c r="BG42" s="21">
        <v>1</v>
      </c>
      <c r="BH42" s="21">
        <v>1</v>
      </c>
      <c r="BI42" s="21">
        <v>1</v>
      </c>
      <c r="BJ42" s="21">
        <v>1</v>
      </c>
      <c r="BK42" s="21">
        <v>1</v>
      </c>
      <c r="BL42" s="21">
        <v>0</v>
      </c>
      <c r="BM42" s="21">
        <v>1</v>
      </c>
      <c r="BN42" s="21">
        <v>1</v>
      </c>
      <c r="BO42" s="21">
        <v>1</v>
      </c>
      <c r="BP42" s="21">
        <v>1</v>
      </c>
      <c r="BQ42" s="21">
        <v>1</v>
      </c>
      <c r="BR42" s="21">
        <v>1</v>
      </c>
      <c r="BS42" s="21">
        <v>1</v>
      </c>
      <c r="BT42" s="21">
        <v>1</v>
      </c>
      <c r="BU42" s="21">
        <v>1</v>
      </c>
      <c r="BV42" s="21">
        <v>1</v>
      </c>
      <c r="BW42" s="21">
        <v>1</v>
      </c>
      <c r="BX42" s="23">
        <v>30</v>
      </c>
      <c r="BY42" s="23">
        <v>2</v>
      </c>
      <c r="BZ42" s="23">
        <v>1</v>
      </c>
      <c r="CA42" s="23">
        <v>1</v>
      </c>
      <c r="CB42" s="23">
        <v>1</v>
      </c>
      <c r="CC42" s="23">
        <v>1</v>
      </c>
      <c r="CD42" s="23">
        <v>1</v>
      </c>
      <c r="CE42" s="23">
        <v>1</v>
      </c>
      <c r="CF42" s="23">
        <v>1</v>
      </c>
      <c r="CG42" s="23">
        <v>1</v>
      </c>
      <c r="CH42" s="23">
        <v>1</v>
      </c>
      <c r="CI42" s="23">
        <v>1</v>
      </c>
      <c r="CJ42" s="23">
        <v>1</v>
      </c>
      <c r="CK42" s="23">
        <v>1</v>
      </c>
      <c r="CL42" s="23">
        <v>1</v>
      </c>
      <c r="CM42" s="23">
        <v>1</v>
      </c>
      <c r="CN42" s="23">
        <v>1</v>
      </c>
      <c r="CO42" s="23">
        <v>0</v>
      </c>
      <c r="CP42" s="23">
        <v>0</v>
      </c>
      <c r="CQ42" s="23">
        <v>0</v>
      </c>
      <c r="CR42" s="23">
        <v>0</v>
      </c>
      <c r="CS42" s="23">
        <v>0</v>
      </c>
      <c r="CT42" s="23">
        <v>0</v>
      </c>
      <c r="CU42" s="23">
        <v>0</v>
      </c>
      <c r="CV42" s="23">
        <v>0</v>
      </c>
      <c r="CW42" s="23">
        <v>0</v>
      </c>
      <c r="CX42" s="23">
        <v>0</v>
      </c>
      <c r="CY42" s="23">
        <v>1</v>
      </c>
      <c r="CZ42" s="23">
        <v>1</v>
      </c>
      <c r="DA42" s="23">
        <v>1</v>
      </c>
      <c r="DB42" s="23">
        <v>1</v>
      </c>
      <c r="DC42" s="23">
        <v>1</v>
      </c>
      <c r="DD42" s="23">
        <v>1</v>
      </c>
      <c r="DE42" s="23">
        <v>1</v>
      </c>
      <c r="DF42" s="22">
        <v>22</v>
      </c>
      <c r="DG42" s="22">
        <v>1</v>
      </c>
      <c r="DH42" s="22">
        <v>1</v>
      </c>
      <c r="DI42" s="22">
        <v>1</v>
      </c>
      <c r="DJ42" s="22">
        <v>1</v>
      </c>
      <c r="DK42" s="22">
        <v>1</v>
      </c>
      <c r="DL42" s="22">
        <v>1</v>
      </c>
      <c r="DM42" s="22">
        <v>1</v>
      </c>
      <c r="DN42" s="22">
        <v>1</v>
      </c>
      <c r="DO42" s="22">
        <v>1</v>
      </c>
      <c r="DP42" s="22">
        <v>1</v>
      </c>
      <c r="DQ42" s="22">
        <v>1</v>
      </c>
      <c r="DR42" s="22">
        <v>1</v>
      </c>
      <c r="DS42" s="22">
        <v>1</v>
      </c>
      <c r="DT42" s="22">
        <v>1</v>
      </c>
      <c r="DU42" s="22">
        <v>1</v>
      </c>
      <c r="DV42" s="22">
        <v>1</v>
      </c>
      <c r="DW42" s="22">
        <v>1</v>
      </c>
      <c r="DX42" s="22">
        <v>1</v>
      </c>
      <c r="DY42" s="22">
        <v>1</v>
      </c>
      <c r="DZ42" s="22">
        <v>1</v>
      </c>
      <c r="EA42" s="22">
        <v>1</v>
      </c>
      <c r="EB42" s="22">
        <v>1</v>
      </c>
      <c r="EC42" s="22">
        <v>1</v>
      </c>
      <c r="ED42" s="22">
        <v>1</v>
      </c>
      <c r="EE42" s="22">
        <v>1</v>
      </c>
      <c r="EF42" s="22">
        <v>1</v>
      </c>
      <c r="EG42" s="22">
        <v>1</v>
      </c>
      <c r="EH42" s="22">
        <v>1</v>
      </c>
      <c r="EI42" s="22">
        <v>0</v>
      </c>
      <c r="EJ42" s="22">
        <v>0</v>
      </c>
      <c r="EK42" s="22">
        <v>0</v>
      </c>
      <c r="EL42" s="22">
        <v>0</v>
      </c>
      <c r="EM42" s="22">
        <v>0</v>
      </c>
      <c r="EN42" s="22">
        <v>27</v>
      </c>
      <c r="EO42" s="24">
        <f t="shared" si="110"/>
        <v>100</v>
      </c>
      <c r="EP42" s="21">
        <v>8</v>
      </c>
      <c r="EQ42" s="25">
        <v>8</v>
      </c>
      <c r="EZ42" s="25" t="s">
        <v>117</v>
      </c>
      <c r="FA42" s="39">
        <f t="shared" si="111"/>
        <v>0</v>
      </c>
      <c r="FB42" s="39">
        <f t="shared" si="112"/>
        <v>2</v>
      </c>
    </row>
    <row r="43" spans="2:158" x14ac:dyDescent="0.25">
      <c r="B43" s="19">
        <v>4</v>
      </c>
      <c r="C43" s="19" t="s">
        <v>127</v>
      </c>
      <c r="D43" s="19" t="s">
        <v>128</v>
      </c>
      <c r="E43" s="19" t="s">
        <v>10</v>
      </c>
      <c r="F43" s="19">
        <v>1</v>
      </c>
      <c r="G43" s="19">
        <v>1</v>
      </c>
      <c r="H43" s="19">
        <v>1</v>
      </c>
      <c r="I43" s="19">
        <v>0</v>
      </c>
      <c r="J43" s="19">
        <v>1</v>
      </c>
      <c r="K43" s="19">
        <v>1</v>
      </c>
      <c r="L43" s="19">
        <v>1</v>
      </c>
      <c r="M43" s="19">
        <v>1</v>
      </c>
      <c r="N43" s="19">
        <v>1</v>
      </c>
      <c r="O43" s="19">
        <v>0</v>
      </c>
      <c r="P43" s="19">
        <v>1</v>
      </c>
      <c r="Q43" s="19">
        <v>1</v>
      </c>
      <c r="R43" s="19">
        <v>1</v>
      </c>
      <c r="S43" s="19">
        <v>1</v>
      </c>
      <c r="T43" s="19">
        <v>1</v>
      </c>
      <c r="U43" s="19">
        <v>1</v>
      </c>
      <c r="V43" s="19">
        <v>1</v>
      </c>
      <c r="W43" s="19">
        <v>0</v>
      </c>
      <c r="X43" s="19">
        <v>1</v>
      </c>
      <c r="Y43" s="19">
        <v>0</v>
      </c>
      <c r="Z43" s="19">
        <v>1</v>
      </c>
      <c r="AA43" s="19">
        <v>0</v>
      </c>
      <c r="AB43" s="19">
        <v>1</v>
      </c>
      <c r="AC43" s="19">
        <v>1</v>
      </c>
      <c r="AD43" s="19">
        <v>1</v>
      </c>
      <c r="AE43" s="19">
        <v>1</v>
      </c>
      <c r="AF43" s="19">
        <v>1</v>
      </c>
      <c r="AG43" s="19">
        <v>0</v>
      </c>
      <c r="AH43" s="19">
        <v>1</v>
      </c>
      <c r="AI43" s="19">
        <v>1</v>
      </c>
      <c r="AJ43" s="19">
        <v>1</v>
      </c>
      <c r="AK43" s="19">
        <v>1</v>
      </c>
      <c r="AL43" s="19">
        <v>1</v>
      </c>
      <c r="AM43" s="19">
        <v>0</v>
      </c>
      <c r="AN43" s="19">
        <v>1</v>
      </c>
      <c r="AO43" s="19">
        <v>0</v>
      </c>
      <c r="AP43" s="21">
        <f t="shared" si="109"/>
        <v>28</v>
      </c>
      <c r="AQ43" s="21">
        <v>1</v>
      </c>
      <c r="AR43" s="21">
        <v>1</v>
      </c>
      <c r="AS43" s="21">
        <v>1</v>
      </c>
      <c r="AT43" s="21">
        <v>1</v>
      </c>
      <c r="AU43" s="21">
        <v>1</v>
      </c>
      <c r="AV43" s="21">
        <v>1</v>
      </c>
      <c r="AW43" s="21">
        <v>1</v>
      </c>
      <c r="AX43" s="21">
        <v>1</v>
      </c>
      <c r="AY43" s="21">
        <v>1</v>
      </c>
      <c r="AZ43" s="21">
        <v>1</v>
      </c>
      <c r="BA43" s="21">
        <v>1</v>
      </c>
      <c r="BB43" s="21">
        <v>1</v>
      </c>
      <c r="BC43" s="21">
        <v>1</v>
      </c>
      <c r="BD43" s="21">
        <v>1</v>
      </c>
      <c r="BE43" s="21">
        <v>1</v>
      </c>
      <c r="BF43" s="21">
        <v>1</v>
      </c>
      <c r="BG43" s="21">
        <v>1</v>
      </c>
      <c r="BH43" s="21">
        <v>1</v>
      </c>
      <c r="BI43" s="21">
        <v>1</v>
      </c>
      <c r="BJ43" s="21">
        <v>1</v>
      </c>
      <c r="BK43" s="21">
        <v>1</v>
      </c>
      <c r="BL43" s="21">
        <v>1</v>
      </c>
      <c r="BM43" s="21">
        <v>1</v>
      </c>
      <c r="BN43" s="21">
        <v>1</v>
      </c>
      <c r="BO43" s="21">
        <v>1</v>
      </c>
      <c r="BP43" s="21">
        <v>1</v>
      </c>
      <c r="BQ43" s="21">
        <v>1</v>
      </c>
      <c r="BR43" s="21">
        <v>1</v>
      </c>
      <c r="BS43" s="21">
        <v>1</v>
      </c>
      <c r="BT43" s="21">
        <v>1</v>
      </c>
      <c r="BU43" s="21">
        <v>1</v>
      </c>
      <c r="BV43" s="21">
        <v>1</v>
      </c>
      <c r="BW43" s="21">
        <v>1</v>
      </c>
      <c r="BX43" s="23">
        <v>32</v>
      </c>
      <c r="BY43" s="23">
        <v>2</v>
      </c>
      <c r="BZ43" s="23">
        <v>1</v>
      </c>
      <c r="CA43" s="23">
        <v>1</v>
      </c>
      <c r="CB43" s="23">
        <v>1</v>
      </c>
      <c r="CC43" s="23">
        <v>1</v>
      </c>
      <c r="CD43" s="23">
        <v>1</v>
      </c>
      <c r="CE43" s="23">
        <v>1</v>
      </c>
      <c r="CF43" s="23">
        <v>1</v>
      </c>
      <c r="CG43" s="23">
        <v>1</v>
      </c>
      <c r="CH43" s="23">
        <v>1</v>
      </c>
      <c r="CI43" s="23">
        <v>1</v>
      </c>
      <c r="CJ43" s="23">
        <v>1</v>
      </c>
      <c r="CK43" s="23">
        <v>1</v>
      </c>
      <c r="CL43" s="23">
        <v>1</v>
      </c>
      <c r="CM43" s="23">
        <v>1</v>
      </c>
      <c r="CN43" s="23">
        <v>1</v>
      </c>
      <c r="CO43" s="23">
        <v>1</v>
      </c>
      <c r="CP43" s="23">
        <v>1</v>
      </c>
      <c r="CQ43" s="23">
        <v>1</v>
      </c>
      <c r="CR43" s="23">
        <v>1</v>
      </c>
      <c r="CS43" s="23">
        <v>1</v>
      </c>
      <c r="CT43" s="23">
        <v>1</v>
      </c>
      <c r="CU43" s="23">
        <v>1</v>
      </c>
      <c r="CV43" s="23">
        <v>1</v>
      </c>
      <c r="CW43" s="23">
        <v>1</v>
      </c>
      <c r="CX43" s="23">
        <v>1</v>
      </c>
      <c r="CY43" s="23">
        <v>1</v>
      </c>
      <c r="CZ43" s="23">
        <v>1</v>
      </c>
      <c r="DA43" s="23">
        <v>1</v>
      </c>
      <c r="DB43" s="23">
        <v>1</v>
      </c>
      <c r="DC43" s="23">
        <v>1</v>
      </c>
      <c r="DD43" s="23">
        <v>1</v>
      </c>
      <c r="DE43" s="23">
        <v>1</v>
      </c>
      <c r="DF43" s="22">
        <v>32</v>
      </c>
      <c r="DG43" s="22">
        <v>1</v>
      </c>
      <c r="DH43" s="22">
        <v>1</v>
      </c>
      <c r="DI43" s="22">
        <v>1</v>
      </c>
      <c r="DJ43" s="22">
        <v>1</v>
      </c>
      <c r="DK43" s="22">
        <v>1</v>
      </c>
      <c r="DL43" s="22">
        <v>1</v>
      </c>
      <c r="DM43" s="22">
        <v>1</v>
      </c>
      <c r="DN43" s="22">
        <v>1</v>
      </c>
      <c r="DO43" s="22">
        <v>1</v>
      </c>
      <c r="DP43" s="22">
        <v>1</v>
      </c>
      <c r="DQ43" s="22">
        <v>1</v>
      </c>
      <c r="DR43" s="22">
        <v>1</v>
      </c>
      <c r="DS43" s="22">
        <v>1</v>
      </c>
      <c r="DT43" s="22">
        <v>1</v>
      </c>
      <c r="DU43" s="22">
        <v>1</v>
      </c>
      <c r="DV43" s="22">
        <v>1</v>
      </c>
      <c r="DW43" s="22">
        <v>1</v>
      </c>
      <c r="DX43" s="22">
        <v>1</v>
      </c>
      <c r="DY43" s="22">
        <v>1</v>
      </c>
      <c r="DZ43" s="22">
        <v>1</v>
      </c>
      <c r="EA43" s="22">
        <v>1</v>
      </c>
      <c r="EB43" s="22">
        <v>1</v>
      </c>
      <c r="EC43" s="22">
        <v>1</v>
      </c>
      <c r="ED43" s="22">
        <v>1</v>
      </c>
      <c r="EE43" s="22">
        <v>1</v>
      </c>
      <c r="EF43" s="22">
        <v>1</v>
      </c>
      <c r="EG43" s="22">
        <v>1</v>
      </c>
      <c r="EH43" s="22">
        <v>1</v>
      </c>
      <c r="EI43" s="22">
        <v>1</v>
      </c>
      <c r="EJ43" s="22">
        <v>1</v>
      </c>
      <c r="EK43" s="22">
        <v>1</v>
      </c>
      <c r="EL43" s="22">
        <v>1</v>
      </c>
      <c r="EM43" s="22">
        <v>1</v>
      </c>
      <c r="EN43" s="22">
        <v>32</v>
      </c>
      <c r="EO43" s="24">
        <f t="shared" si="110"/>
        <v>124</v>
      </c>
      <c r="EP43" s="21">
        <v>10</v>
      </c>
      <c r="EQ43" s="25">
        <v>9</v>
      </c>
      <c r="EZ43" s="25" t="s">
        <v>118</v>
      </c>
      <c r="FA43" s="39">
        <f t="shared" si="111"/>
        <v>1</v>
      </c>
      <c r="FB43" s="39">
        <f t="shared" si="112"/>
        <v>1</v>
      </c>
    </row>
    <row r="44" spans="2:158" x14ac:dyDescent="0.25">
      <c r="B44" s="19">
        <v>5</v>
      </c>
      <c r="C44" s="19" t="s">
        <v>129</v>
      </c>
      <c r="D44" s="19" t="s">
        <v>130</v>
      </c>
      <c r="E44" s="19" t="s">
        <v>10</v>
      </c>
      <c r="F44" s="19">
        <v>1</v>
      </c>
      <c r="G44" s="19">
        <v>1</v>
      </c>
      <c r="H44" s="19">
        <v>1</v>
      </c>
      <c r="I44" s="19">
        <v>1</v>
      </c>
      <c r="J44" s="19">
        <v>1</v>
      </c>
      <c r="K44" s="19">
        <v>1</v>
      </c>
      <c r="L44" s="19">
        <v>1</v>
      </c>
      <c r="M44" s="19">
        <v>1</v>
      </c>
      <c r="N44" s="19">
        <v>1</v>
      </c>
      <c r="O44" s="19">
        <v>1</v>
      </c>
      <c r="P44" s="19">
        <v>0</v>
      </c>
      <c r="Q44" s="19">
        <v>1</v>
      </c>
      <c r="R44" s="19">
        <v>1</v>
      </c>
      <c r="S44" s="19">
        <v>1</v>
      </c>
      <c r="T44" s="19">
        <v>1</v>
      </c>
      <c r="U44" s="19">
        <v>0</v>
      </c>
      <c r="V44" s="19">
        <v>1</v>
      </c>
      <c r="W44" s="19">
        <v>0</v>
      </c>
      <c r="X44" s="19">
        <v>1</v>
      </c>
      <c r="Y44" s="19">
        <v>1</v>
      </c>
      <c r="Z44" s="19">
        <v>1</v>
      </c>
      <c r="AA44" s="19">
        <v>1</v>
      </c>
      <c r="AB44" s="19">
        <v>1</v>
      </c>
      <c r="AC44" s="19">
        <v>1</v>
      </c>
      <c r="AD44" s="19">
        <v>1</v>
      </c>
      <c r="AE44" s="19">
        <v>1</v>
      </c>
      <c r="AF44" s="19">
        <v>1</v>
      </c>
      <c r="AG44" s="19">
        <v>1</v>
      </c>
      <c r="AH44" s="19">
        <v>1</v>
      </c>
      <c r="AI44" s="19">
        <v>1</v>
      </c>
      <c r="AJ44" s="19">
        <v>1</v>
      </c>
      <c r="AK44" s="19">
        <v>1</v>
      </c>
      <c r="AL44" s="19">
        <v>1</v>
      </c>
      <c r="AM44" s="19">
        <v>1</v>
      </c>
      <c r="AN44" s="19">
        <v>1</v>
      </c>
      <c r="AO44" s="19">
        <v>0</v>
      </c>
      <c r="AP44" s="21">
        <f t="shared" si="109"/>
        <v>32</v>
      </c>
      <c r="AQ44" s="21">
        <v>2</v>
      </c>
      <c r="AR44" s="21">
        <v>1</v>
      </c>
      <c r="AS44" s="21">
        <v>1</v>
      </c>
      <c r="AT44" s="21">
        <v>1</v>
      </c>
      <c r="AU44" s="21">
        <v>1</v>
      </c>
      <c r="AV44" s="21">
        <v>1</v>
      </c>
      <c r="AW44" s="21">
        <v>1</v>
      </c>
      <c r="AX44" s="21">
        <v>1</v>
      </c>
      <c r="AY44" s="21">
        <v>1</v>
      </c>
      <c r="AZ44" s="21">
        <v>1</v>
      </c>
      <c r="BA44" s="21">
        <v>1</v>
      </c>
      <c r="BB44" s="21">
        <v>1</v>
      </c>
      <c r="BC44" s="21">
        <v>1</v>
      </c>
      <c r="BD44" s="21">
        <v>1</v>
      </c>
      <c r="BE44" s="21">
        <v>1</v>
      </c>
      <c r="BF44" s="21">
        <v>1</v>
      </c>
      <c r="BG44" s="21">
        <v>1</v>
      </c>
      <c r="BH44" s="21">
        <v>1</v>
      </c>
      <c r="BI44" s="21">
        <v>1</v>
      </c>
      <c r="BJ44" s="21">
        <v>1</v>
      </c>
      <c r="BK44" s="21">
        <v>1</v>
      </c>
      <c r="BL44" s="21">
        <v>1</v>
      </c>
      <c r="BM44" s="21">
        <v>1</v>
      </c>
      <c r="BN44" s="21">
        <v>1</v>
      </c>
      <c r="BO44" s="21">
        <v>1</v>
      </c>
      <c r="BP44" s="21">
        <v>1</v>
      </c>
      <c r="BQ44" s="21">
        <v>1</v>
      </c>
      <c r="BR44" s="21">
        <v>1</v>
      </c>
      <c r="BS44" s="21">
        <v>1</v>
      </c>
      <c r="BT44" s="21">
        <v>1</v>
      </c>
      <c r="BU44" s="21">
        <v>1</v>
      </c>
      <c r="BV44" s="21">
        <v>1</v>
      </c>
      <c r="BW44" s="21">
        <v>1</v>
      </c>
      <c r="BX44" s="23">
        <v>32</v>
      </c>
      <c r="BY44" s="23">
        <v>1</v>
      </c>
      <c r="BZ44" s="23">
        <v>1</v>
      </c>
      <c r="CA44" s="23">
        <v>1</v>
      </c>
      <c r="CB44" s="23">
        <v>1</v>
      </c>
      <c r="CC44" s="23">
        <v>1</v>
      </c>
      <c r="CD44" s="23">
        <v>1</v>
      </c>
      <c r="CE44" s="23">
        <v>1</v>
      </c>
      <c r="CF44" s="23">
        <v>1</v>
      </c>
      <c r="CG44" s="23">
        <v>1</v>
      </c>
      <c r="CH44" s="23">
        <v>1</v>
      </c>
      <c r="CI44" s="23">
        <v>0</v>
      </c>
      <c r="CJ44" s="23">
        <v>1</v>
      </c>
      <c r="CK44" s="23">
        <v>0</v>
      </c>
      <c r="CL44" s="23">
        <v>1</v>
      </c>
      <c r="CM44" s="23">
        <v>1</v>
      </c>
      <c r="CN44" s="23">
        <v>1</v>
      </c>
      <c r="CO44" s="23">
        <v>1</v>
      </c>
      <c r="CP44" s="23">
        <v>1</v>
      </c>
      <c r="CQ44" s="23">
        <v>1</v>
      </c>
      <c r="CR44" s="23">
        <v>1</v>
      </c>
      <c r="CS44" s="23">
        <v>0</v>
      </c>
      <c r="CT44" s="23">
        <v>1</v>
      </c>
      <c r="CU44" s="23">
        <v>1</v>
      </c>
      <c r="CV44" s="23">
        <v>1</v>
      </c>
      <c r="CW44" s="23">
        <v>0</v>
      </c>
      <c r="CX44" s="23">
        <v>1</v>
      </c>
      <c r="CY44" s="23">
        <v>1</v>
      </c>
      <c r="CZ44" s="23">
        <v>1</v>
      </c>
      <c r="DA44" s="23">
        <v>1</v>
      </c>
      <c r="DB44" s="23">
        <v>1</v>
      </c>
      <c r="DC44" s="23">
        <v>1</v>
      </c>
      <c r="DD44" s="23">
        <v>1</v>
      </c>
      <c r="DE44" s="23">
        <v>1</v>
      </c>
      <c r="DF44" s="22">
        <v>28</v>
      </c>
      <c r="DG44" s="22">
        <v>2</v>
      </c>
      <c r="DH44" s="22">
        <v>1</v>
      </c>
      <c r="DI44" s="22">
        <v>1</v>
      </c>
      <c r="DJ44" s="22">
        <v>1</v>
      </c>
      <c r="DK44" s="22">
        <v>1</v>
      </c>
      <c r="DL44" s="22">
        <v>1</v>
      </c>
      <c r="DM44" s="22">
        <v>1</v>
      </c>
      <c r="DN44" s="22">
        <v>1</v>
      </c>
      <c r="DO44" s="22">
        <v>1</v>
      </c>
      <c r="DP44" s="22">
        <v>1</v>
      </c>
      <c r="DQ44" s="22">
        <v>1</v>
      </c>
      <c r="DR44" s="22">
        <v>1</v>
      </c>
      <c r="DS44" s="22">
        <v>1</v>
      </c>
      <c r="DT44" s="22">
        <v>0</v>
      </c>
      <c r="DU44" s="22">
        <v>1</v>
      </c>
      <c r="DV44" s="22">
        <v>1</v>
      </c>
      <c r="DW44" s="22">
        <v>1</v>
      </c>
      <c r="DX44" s="22">
        <v>1</v>
      </c>
      <c r="DY44" s="22">
        <v>1</v>
      </c>
      <c r="DZ44" s="22">
        <v>1</v>
      </c>
      <c r="EA44" s="22">
        <v>1</v>
      </c>
      <c r="EB44" s="22">
        <v>1</v>
      </c>
      <c r="EC44" s="22">
        <v>1</v>
      </c>
      <c r="ED44" s="22">
        <v>1</v>
      </c>
      <c r="EE44" s="22">
        <v>1</v>
      </c>
      <c r="EF44" s="22">
        <v>1</v>
      </c>
      <c r="EG44" s="22">
        <v>1</v>
      </c>
      <c r="EH44" s="22">
        <v>1</v>
      </c>
      <c r="EI44" s="22">
        <v>1</v>
      </c>
      <c r="EJ44" s="22">
        <v>1</v>
      </c>
      <c r="EK44" s="22">
        <v>1</v>
      </c>
      <c r="EL44" s="22">
        <v>1</v>
      </c>
      <c r="EM44" s="22">
        <v>1</v>
      </c>
      <c r="EN44" s="22">
        <v>31</v>
      </c>
      <c r="EO44" s="24">
        <f t="shared" si="110"/>
        <v>123</v>
      </c>
      <c r="EP44" s="21">
        <v>10</v>
      </c>
      <c r="EQ44" s="25">
        <v>9</v>
      </c>
      <c r="EZ44" s="25" t="s">
        <v>118</v>
      </c>
      <c r="FA44" s="39">
        <f t="shared" si="111"/>
        <v>1</v>
      </c>
      <c r="FB44" s="39">
        <f t="shared" si="112"/>
        <v>1</v>
      </c>
    </row>
    <row r="45" spans="2:158" x14ac:dyDescent="0.25">
      <c r="B45" s="19">
        <v>6</v>
      </c>
      <c r="C45" s="19" t="s">
        <v>131</v>
      </c>
      <c r="D45" s="19" t="s">
        <v>132</v>
      </c>
      <c r="E45" s="19" t="s">
        <v>10</v>
      </c>
      <c r="F45" s="19">
        <v>1</v>
      </c>
      <c r="G45" s="19">
        <v>1</v>
      </c>
      <c r="H45" s="19">
        <v>1</v>
      </c>
      <c r="I45" s="19">
        <v>0</v>
      </c>
      <c r="J45" s="19">
        <v>1</v>
      </c>
      <c r="K45" s="19">
        <v>1</v>
      </c>
      <c r="L45" s="19">
        <v>1</v>
      </c>
      <c r="M45" s="19">
        <v>1</v>
      </c>
      <c r="N45" s="19">
        <v>1</v>
      </c>
      <c r="O45" s="19">
        <v>0</v>
      </c>
      <c r="P45" s="19">
        <v>0</v>
      </c>
      <c r="Q45" s="19">
        <v>0</v>
      </c>
      <c r="R45" s="19">
        <v>1</v>
      </c>
      <c r="S45" s="19">
        <v>1</v>
      </c>
      <c r="T45" s="19">
        <v>1</v>
      </c>
      <c r="U45" s="19">
        <v>1</v>
      </c>
      <c r="V45" s="19">
        <v>1</v>
      </c>
      <c r="W45" s="19">
        <v>1</v>
      </c>
      <c r="X45" s="19">
        <v>0</v>
      </c>
      <c r="Y45" s="19">
        <v>0</v>
      </c>
      <c r="Z45" s="19">
        <v>1</v>
      </c>
      <c r="AA45" s="19">
        <v>0</v>
      </c>
      <c r="AB45" s="19">
        <v>1</v>
      </c>
      <c r="AC45" s="19">
        <v>1</v>
      </c>
      <c r="AD45" s="19">
        <v>0</v>
      </c>
      <c r="AE45" s="19">
        <v>1</v>
      </c>
      <c r="AF45" s="19">
        <v>1</v>
      </c>
      <c r="AG45" s="19">
        <v>0</v>
      </c>
      <c r="AH45" s="19">
        <v>1</v>
      </c>
      <c r="AI45" s="19">
        <v>1</v>
      </c>
      <c r="AJ45" s="19">
        <v>1</v>
      </c>
      <c r="AK45" s="19">
        <v>0</v>
      </c>
      <c r="AL45" s="19">
        <v>1</v>
      </c>
      <c r="AM45" s="19">
        <v>0</v>
      </c>
      <c r="AN45" s="19">
        <v>0</v>
      </c>
      <c r="AO45" s="19">
        <v>0</v>
      </c>
      <c r="AP45" s="21">
        <f t="shared" si="109"/>
        <v>23</v>
      </c>
      <c r="AQ45" s="21">
        <v>2</v>
      </c>
      <c r="AR45" s="21">
        <v>1</v>
      </c>
      <c r="AS45" s="21">
        <v>1</v>
      </c>
      <c r="AT45" s="21">
        <v>1</v>
      </c>
      <c r="AU45" s="21">
        <v>1</v>
      </c>
      <c r="AV45" s="21">
        <v>1</v>
      </c>
      <c r="AW45" s="21">
        <v>1</v>
      </c>
      <c r="AX45" s="21">
        <v>1</v>
      </c>
      <c r="AY45" s="21">
        <v>1</v>
      </c>
      <c r="AZ45" s="21">
        <v>1</v>
      </c>
      <c r="BA45" s="21">
        <v>1</v>
      </c>
      <c r="BB45" s="21">
        <v>1</v>
      </c>
      <c r="BC45" s="21">
        <v>1</v>
      </c>
      <c r="BD45" s="21">
        <v>1</v>
      </c>
      <c r="BE45" s="21">
        <v>1</v>
      </c>
      <c r="BF45" s="21">
        <v>1</v>
      </c>
      <c r="BG45" s="21">
        <v>1</v>
      </c>
      <c r="BH45" s="21">
        <v>1</v>
      </c>
      <c r="BI45" s="21">
        <v>1</v>
      </c>
      <c r="BJ45" s="21">
        <v>1</v>
      </c>
      <c r="BK45" s="21">
        <v>1</v>
      </c>
      <c r="BL45" s="21">
        <v>1</v>
      </c>
      <c r="BM45" s="21">
        <v>1</v>
      </c>
      <c r="BN45" s="21">
        <v>1</v>
      </c>
      <c r="BO45" s="21">
        <v>1</v>
      </c>
      <c r="BP45" s="21">
        <v>1</v>
      </c>
      <c r="BQ45" s="21">
        <v>1</v>
      </c>
      <c r="BR45" s="21">
        <v>1</v>
      </c>
      <c r="BS45" s="21">
        <v>1</v>
      </c>
      <c r="BT45" s="21">
        <v>1</v>
      </c>
      <c r="BU45" s="21">
        <v>1</v>
      </c>
      <c r="BV45" s="21">
        <v>1</v>
      </c>
      <c r="BW45" s="21">
        <v>1</v>
      </c>
      <c r="BX45" s="23">
        <v>32</v>
      </c>
      <c r="BY45" s="23">
        <v>1</v>
      </c>
      <c r="BZ45" s="23">
        <v>1</v>
      </c>
      <c r="CA45" s="23">
        <v>1</v>
      </c>
      <c r="CB45" s="23">
        <v>1</v>
      </c>
      <c r="CC45" s="23">
        <v>1</v>
      </c>
      <c r="CD45" s="23">
        <v>0</v>
      </c>
      <c r="CE45" s="23">
        <v>1</v>
      </c>
      <c r="CF45" s="23">
        <v>1</v>
      </c>
      <c r="CG45" s="23">
        <v>1</v>
      </c>
      <c r="CH45" s="23">
        <v>1</v>
      </c>
      <c r="CI45" s="23">
        <v>1</v>
      </c>
      <c r="CJ45" s="23">
        <v>1</v>
      </c>
      <c r="CK45" s="23">
        <v>1</v>
      </c>
      <c r="CL45" s="23">
        <v>1</v>
      </c>
      <c r="CM45" s="23">
        <v>1</v>
      </c>
      <c r="CN45" s="23">
        <v>1</v>
      </c>
      <c r="CO45" s="23">
        <v>1</v>
      </c>
      <c r="CP45" s="23">
        <v>1</v>
      </c>
      <c r="CQ45" s="23">
        <v>1</v>
      </c>
      <c r="CR45" s="23">
        <v>0</v>
      </c>
      <c r="CS45" s="23">
        <v>0</v>
      </c>
      <c r="CT45" s="23">
        <v>1</v>
      </c>
      <c r="CU45" s="23">
        <v>1</v>
      </c>
      <c r="CV45" s="23">
        <v>1</v>
      </c>
      <c r="CW45" s="23">
        <v>0</v>
      </c>
      <c r="CX45" s="23">
        <v>1</v>
      </c>
      <c r="CY45" s="23">
        <v>1</v>
      </c>
      <c r="CZ45" s="23">
        <v>1</v>
      </c>
      <c r="DA45" s="23">
        <v>1</v>
      </c>
      <c r="DB45" s="23">
        <v>1</v>
      </c>
      <c r="DC45" s="23">
        <v>1</v>
      </c>
      <c r="DD45" s="23">
        <v>1</v>
      </c>
      <c r="DE45" s="23">
        <v>1</v>
      </c>
      <c r="DF45" s="22">
        <v>28</v>
      </c>
      <c r="DG45" s="22">
        <v>2</v>
      </c>
      <c r="DH45" s="22">
        <v>1</v>
      </c>
      <c r="DI45" s="22">
        <v>1</v>
      </c>
      <c r="DJ45" s="22">
        <v>1</v>
      </c>
      <c r="DK45" s="22">
        <v>1</v>
      </c>
      <c r="DL45" s="22">
        <v>1</v>
      </c>
      <c r="DM45" s="22">
        <v>1</v>
      </c>
      <c r="DN45" s="22">
        <v>1</v>
      </c>
      <c r="DO45" s="22">
        <v>1</v>
      </c>
      <c r="DP45" s="22">
        <v>1</v>
      </c>
      <c r="DQ45" s="22">
        <v>1</v>
      </c>
      <c r="DR45" s="22">
        <v>1</v>
      </c>
      <c r="DS45" s="22">
        <v>1</v>
      </c>
      <c r="DT45" s="22">
        <v>1</v>
      </c>
      <c r="DU45" s="22">
        <v>1</v>
      </c>
      <c r="DV45" s="22">
        <v>1</v>
      </c>
      <c r="DW45" s="22">
        <v>1</v>
      </c>
      <c r="DX45" s="22">
        <v>1</v>
      </c>
      <c r="DY45" s="22">
        <v>1</v>
      </c>
      <c r="DZ45" s="22">
        <v>1</v>
      </c>
      <c r="EA45" s="22">
        <v>1</v>
      </c>
      <c r="EB45" s="22">
        <v>1</v>
      </c>
      <c r="EC45" s="22">
        <v>1</v>
      </c>
      <c r="ED45" s="22">
        <v>1</v>
      </c>
      <c r="EE45" s="22">
        <v>1</v>
      </c>
      <c r="EF45" s="22">
        <v>1</v>
      </c>
      <c r="EG45" s="22">
        <v>1</v>
      </c>
      <c r="EH45" s="22">
        <v>1</v>
      </c>
      <c r="EI45" s="22">
        <v>1</v>
      </c>
      <c r="EJ45" s="22">
        <v>0</v>
      </c>
      <c r="EK45" s="22">
        <v>0</v>
      </c>
      <c r="EL45" s="22">
        <v>1</v>
      </c>
      <c r="EM45" s="22">
        <v>1</v>
      </c>
      <c r="EN45" s="22">
        <v>30</v>
      </c>
      <c r="EO45" s="24">
        <f t="shared" si="110"/>
        <v>113</v>
      </c>
      <c r="EP45" s="21">
        <v>9</v>
      </c>
      <c r="EQ45" s="25">
        <v>8</v>
      </c>
      <c r="EZ45" s="25" t="s">
        <v>118</v>
      </c>
      <c r="FA45" s="39">
        <f t="shared" si="111"/>
        <v>1</v>
      </c>
      <c r="FB45" s="39">
        <f t="shared" si="112"/>
        <v>0</v>
      </c>
    </row>
    <row r="46" spans="2:158" x14ac:dyDescent="0.25">
      <c r="B46" s="19">
        <v>7</v>
      </c>
      <c r="C46" s="19" t="s">
        <v>133</v>
      </c>
      <c r="D46" s="19" t="s">
        <v>134</v>
      </c>
      <c r="E46" s="19" t="s">
        <v>10</v>
      </c>
      <c r="F46" s="19">
        <v>1</v>
      </c>
      <c r="G46" s="19">
        <v>1</v>
      </c>
      <c r="H46" s="19">
        <v>0</v>
      </c>
      <c r="I46" s="19">
        <v>1</v>
      </c>
      <c r="J46" s="19">
        <v>0</v>
      </c>
      <c r="K46" s="19">
        <v>1</v>
      </c>
      <c r="L46" s="19">
        <v>1</v>
      </c>
      <c r="M46" s="19">
        <v>1</v>
      </c>
      <c r="N46" s="19">
        <v>1</v>
      </c>
      <c r="O46" s="19">
        <v>1</v>
      </c>
      <c r="P46" s="19">
        <v>1</v>
      </c>
      <c r="Q46" s="19">
        <v>1</v>
      </c>
      <c r="R46" s="19">
        <v>1</v>
      </c>
      <c r="S46" s="19">
        <v>0</v>
      </c>
      <c r="T46" s="19">
        <v>1</v>
      </c>
      <c r="U46" s="19">
        <v>0</v>
      </c>
      <c r="V46" s="19">
        <v>1</v>
      </c>
      <c r="W46" s="19">
        <v>1</v>
      </c>
      <c r="X46" s="19">
        <v>0</v>
      </c>
      <c r="Y46" s="19">
        <v>1</v>
      </c>
      <c r="Z46" s="19">
        <v>1</v>
      </c>
      <c r="AA46" s="19">
        <v>0</v>
      </c>
      <c r="AB46" s="19">
        <v>0</v>
      </c>
      <c r="AC46" s="19">
        <v>1</v>
      </c>
      <c r="AD46" s="19">
        <v>1</v>
      </c>
      <c r="AE46" s="19">
        <v>1</v>
      </c>
      <c r="AF46" s="19">
        <v>1</v>
      </c>
      <c r="AG46" s="19">
        <v>0</v>
      </c>
      <c r="AH46" s="19">
        <v>1</v>
      </c>
      <c r="AI46" s="19">
        <v>0</v>
      </c>
      <c r="AJ46" s="19">
        <v>1</v>
      </c>
      <c r="AK46" s="19">
        <v>1</v>
      </c>
      <c r="AL46" s="19">
        <v>0</v>
      </c>
      <c r="AM46" s="19">
        <v>1</v>
      </c>
      <c r="AN46" s="19">
        <v>0</v>
      </c>
      <c r="AO46" s="19">
        <v>0</v>
      </c>
      <c r="AP46" s="21">
        <f t="shared" si="109"/>
        <v>24</v>
      </c>
      <c r="AQ46" s="21">
        <v>1</v>
      </c>
      <c r="AR46" s="21">
        <v>1</v>
      </c>
      <c r="AS46" s="21">
        <v>1</v>
      </c>
      <c r="AT46" s="21">
        <v>1</v>
      </c>
      <c r="AU46" s="21">
        <v>1</v>
      </c>
      <c r="AV46" s="21">
        <v>1</v>
      </c>
      <c r="AW46" s="21">
        <v>1</v>
      </c>
      <c r="AX46" s="21">
        <v>1</v>
      </c>
      <c r="AY46" s="21">
        <v>1</v>
      </c>
      <c r="AZ46" s="21">
        <v>1</v>
      </c>
      <c r="BA46" s="21">
        <v>1</v>
      </c>
      <c r="BB46" s="21">
        <v>1</v>
      </c>
      <c r="BC46" s="21">
        <v>1</v>
      </c>
      <c r="BD46" s="21">
        <v>1</v>
      </c>
      <c r="BE46" s="21">
        <v>1</v>
      </c>
      <c r="BF46" s="21">
        <v>1</v>
      </c>
      <c r="BG46" s="21">
        <v>1</v>
      </c>
      <c r="BH46" s="21">
        <v>1</v>
      </c>
      <c r="BI46" s="21">
        <v>1</v>
      </c>
      <c r="BJ46" s="21">
        <v>1</v>
      </c>
      <c r="BK46" s="21">
        <v>1</v>
      </c>
      <c r="BL46" s="21">
        <v>1</v>
      </c>
      <c r="BM46" s="21">
        <v>1</v>
      </c>
      <c r="BN46" s="21">
        <v>1</v>
      </c>
      <c r="BO46" s="21">
        <v>1</v>
      </c>
      <c r="BP46" s="21">
        <v>1</v>
      </c>
      <c r="BQ46" s="21">
        <v>1</v>
      </c>
      <c r="BR46" s="21">
        <v>1</v>
      </c>
      <c r="BS46" s="21">
        <v>1</v>
      </c>
      <c r="BT46" s="21">
        <v>0</v>
      </c>
      <c r="BU46" s="21">
        <v>1</v>
      </c>
      <c r="BV46" s="21">
        <v>1</v>
      </c>
      <c r="BW46" s="21">
        <v>1</v>
      </c>
      <c r="BX46" s="23">
        <v>31</v>
      </c>
      <c r="BY46" s="23">
        <v>2</v>
      </c>
      <c r="BZ46" s="23">
        <v>1</v>
      </c>
      <c r="CA46" s="23">
        <v>1</v>
      </c>
      <c r="CB46" s="23">
        <v>1</v>
      </c>
      <c r="CC46" s="23">
        <v>1</v>
      </c>
      <c r="CD46" s="23">
        <v>1</v>
      </c>
      <c r="CE46" s="23">
        <v>1</v>
      </c>
      <c r="CF46" s="23">
        <v>1</v>
      </c>
      <c r="CG46" s="23">
        <v>1</v>
      </c>
      <c r="CH46" s="23">
        <v>1</v>
      </c>
      <c r="CI46" s="23">
        <v>1</v>
      </c>
      <c r="CJ46" s="23">
        <v>0</v>
      </c>
      <c r="CK46" s="23">
        <v>1</v>
      </c>
      <c r="CL46" s="23">
        <v>1</v>
      </c>
      <c r="CM46" s="23">
        <v>1</v>
      </c>
      <c r="CN46" s="23">
        <v>1</v>
      </c>
      <c r="CO46" s="23">
        <v>1</v>
      </c>
      <c r="CP46" s="23">
        <v>1</v>
      </c>
      <c r="CQ46" s="23">
        <v>1</v>
      </c>
      <c r="CR46" s="23">
        <v>1</v>
      </c>
      <c r="CS46" s="23">
        <v>0</v>
      </c>
      <c r="CT46" s="23">
        <v>0</v>
      </c>
      <c r="CU46" s="23">
        <v>1</v>
      </c>
      <c r="CV46" s="23">
        <v>1</v>
      </c>
      <c r="CW46" s="23">
        <v>0</v>
      </c>
      <c r="CX46" s="23">
        <v>0</v>
      </c>
      <c r="CY46" s="23">
        <v>1</v>
      </c>
      <c r="CZ46" s="23">
        <v>1</v>
      </c>
      <c r="DA46" s="23">
        <v>1</v>
      </c>
      <c r="DB46" s="23">
        <v>1</v>
      </c>
      <c r="DC46" s="23">
        <v>1</v>
      </c>
      <c r="DD46" s="23">
        <v>1</v>
      </c>
      <c r="DE46" s="23">
        <v>1</v>
      </c>
      <c r="DF46" s="22">
        <v>27</v>
      </c>
      <c r="DG46" s="22">
        <v>1</v>
      </c>
      <c r="DH46" s="22">
        <v>1</v>
      </c>
      <c r="DI46" s="22">
        <v>1</v>
      </c>
      <c r="DJ46" s="22">
        <v>1</v>
      </c>
      <c r="DK46" s="22">
        <v>1</v>
      </c>
      <c r="DL46" s="22">
        <v>1</v>
      </c>
      <c r="DM46" s="22">
        <v>1</v>
      </c>
      <c r="DN46" s="22">
        <v>1</v>
      </c>
      <c r="DO46" s="22">
        <v>1</v>
      </c>
      <c r="DP46" s="22">
        <v>1</v>
      </c>
      <c r="DQ46" s="22">
        <v>1</v>
      </c>
      <c r="DR46" s="22">
        <v>1</v>
      </c>
      <c r="DS46" s="22">
        <v>1</v>
      </c>
      <c r="DT46" s="22">
        <v>1</v>
      </c>
      <c r="DU46" s="22">
        <v>1</v>
      </c>
      <c r="DV46" s="22">
        <v>1</v>
      </c>
      <c r="DW46" s="22">
        <v>1</v>
      </c>
      <c r="DX46" s="22">
        <v>1</v>
      </c>
      <c r="DY46" s="22">
        <v>1</v>
      </c>
      <c r="DZ46" s="22">
        <v>1</v>
      </c>
      <c r="EA46" s="22">
        <v>1</v>
      </c>
      <c r="EB46" s="22">
        <v>1</v>
      </c>
      <c r="EC46" s="22">
        <v>1</v>
      </c>
      <c r="ED46" s="22">
        <v>1</v>
      </c>
      <c r="EE46" s="22">
        <v>1</v>
      </c>
      <c r="EF46" s="22">
        <v>1</v>
      </c>
      <c r="EG46" s="22">
        <v>1</v>
      </c>
      <c r="EH46" s="22">
        <v>1</v>
      </c>
      <c r="EI46" s="22">
        <v>1</v>
      </c>
      <c r="EJ46" s="22">
        <v>1</v>
      </c>
      <c r="EK46" s="22">
        <v>1</v>
      </c>
      <c r="EL46" s="22">
        <v>1</v>
      </c>
      <c r="EM46" s="22">
        <v>1</v>
      </c>
      <c r="EN46" s="22">
        <v>32</v>
      </c>
      <c r="EO46" s="24">
        <f t="shared" si="110"/>
        <v>114</v>
      </c>
      <c r="EP46" s="21">
        <v>9</v>
      </c>
      <c r="EQ46" s="25">
        <v>8</v>
      </c>
      <c r="EZ46" s="25" t="s">
        <v>114</v>
      </c>
      <c r="FA46" s="39">
        <f t="shared" si="111"/>
        <v>1</v>
      </c>
      <c r="FB46" s="39">
        <f t="shared" si="112"/>
        <v>2</v>
      </c>
    </row>
    <row r="47" spans="2:158" x14ac:dyDescent="0.25">
      <c r="B47" s="19">
        <v>8</v>
      </c>
      <c r="C47" s="19" t="s">
        <v>135</v>
      </c>
      <c r="D47" s="19" t="s">
        <v>136</v>
      </c>
      <c r="E47" s="19" t="s">
        <v>10</v>
      </c>
      <c r="F47" s="19">
        <v>0</v>
      </c>
      <c r="G47" s="19">
        <v>1</v>
      </c>
      <c r="H47" s="19">
        <v>1</v>
      </c>
      <c r="I47" s="19">
        <v>0</v>
      </c>
      <c r="J47" s="19">
        <v>1</v>
      </c>
      <c r="K47" s="19">
        <v>1</v>
      </c>
      <c r="L47" s="19">
        <v>1</v>
      </c>
      <c r="M47" s="19">
        <v>1</v>
      </c>
      <c r="N47" s="19">
        <v>1</v>
      </c>
      <c r="O47" s="19">
        <v>1</v>
      </c>
      <c r="P47" s="19">
        <v>1</v>
      </c>
      <c r="Q47" s="19">
        <v>0</v>
      </c>
      <c r="R47" s="19">
        <v>1</v>
      </c>
      <c r="S47" s="19">
        <v>1</v>
      </c>
      <c r="T47" s="19">
        <v>1</v>
      </c>
      <c r="U47" s="19">
        <v>1</v>
      </c>
      <c r="V47" s="19">
        <v>1</v>
      </c>
      <c r="W47" s="19">
        <v>1</v>
      </c>
      <c r="X47" s="19">
        <v>0</v>
      </c>
      <c r="Y47" s="19">
        <v>1</v>
      </c>
      <c r="Z47" s="19">
        <v>0</v>
      </c>
      <c r="AA47" s="19">
        <v>1</v>
      </c>
      <c r="AB47" s="19">
        <v>0</v>
      </c>
      <c r="AC47" s="19">
        <v>1</v>
      </c>
      <c r="AD47" s="19">
        <v>1</v>
      </c>
      <c r="AE47" s="19">
        <v>1</v>
      </c>
      <c r="AF47" s="19">
        <v>1</v>
      </c>
      <c r="AG47" s="19">
        <v>0</v>
      </c>
      <c r="AH47" s="19">
        <v>1</v>
      </c>
      <c r="AI47" s="19">
        <v>1</v>
      </c>
      <c r="AJ47" s="19">
        <v>1</v>
      </c>
      <c r="AK47" s="19">
        <v>0</v>
      </c>
      <c r="AL47" s="19">
        <v>1</v>
      </c>
      <c r="AM47" s="19">
        <v>1</v>
      </c>
      <c r="AN47" s="19">
        <v>0</v>
      </c>
      <c r="AO47" s="19">
        <v>1</v>
      </c>
      <c r="AP47" s="21">
        <f t="shared" si="109"/>
        <v>27</v>
      </c>
      <c r="AQ47" s="21">
        <v>2</v>
      </c>
      <c r="AR47" s="21">
        <v>1</v>
      </c>
      <c r="AS47" s="21">
        <v>1</v>
      </c>
      <c r="AT47" s="21">
        <v>1</v>
      </c>
      <c r="AU47" s="21">
        <v>0</v>
      </c>
      <c r="AV47" s="21">
        <v>1</v>
      </c>
      <c r="AW47" s="21">
        <v>1</v>
      </c>
      <c r="AX47" s="21">
        <v>1</v>
      </c>
      <c r="AY47" s="21">
        <v>1</v>
      </c>
      <c r="AZ47" s="21">
        <v>1</v>
      </c>
      <c r="BA47" s="21">
        <v>1</v>
      </c>
      <c r="BB47" s="21">
        <v>1</v>
      </c>
      <c r="BC47" s="21">
        <v>1</v>
      </c>
      <c r="BD47" s="21">
        <v>1</v>
      </c>
      <c r="BE47" s="21">
        <v>1</v>
      </c>
      <c r="BF47" s="21">
        <v>1</v>
      </c>
      <c r="BG47" s="21">
        <v>1</v>
      </c>
      <c r="BH47" s="21">
        <v>1</v>
      </c>
      <c r="BI47" s="21">
        <v>1</v>
      </c>
      <c r="BJ47" s="21">
        <v>1</v>
      </c>
      <c r="BK47" s="21">
        <v>1</v>
      </c>
      <c r="BL47" s="21">
        <v>1</v>
      </c>
      <c r="BM47" s="21">
        <v>1</v>
      </c>
      <c r="BN47" s="21">
        <v>1</v>
      </c>
      <c r="BO47" s="21">
        <v>1</v>
      </c>
      <c r="BP47" s="21">
        <v>1</v>
      </c>
      <c r="BQ47" s="21">
        <v>1</v>
      </c>
      <c r="BR47" s="21">
        <v>1</v>
      </c>
      <c r="BS47" s="21">
        <v>1</v>
      </c>
      <c r="BT47" s="21">
        <v>1</v>
      </c>
      <c r="BU47" s="21">
        <v>1</v>
      </c>
      <c r="BV47" s="21">
        <v>1</v>
      </c>
      <c r="BW47" s="21">
        <v>1</v>
      </c>
      <c r="BX47" s="23">
        <v>31</v>
      </c>
      <c r="BY47" s="23">
        <v>1</v>
      </c>
      <c r="BZ47" s="23">
        <v>1</v>
      </c>
      <c r="CA47" s="23">
        <v>1</v>
      </c>
      <c r="CB47" s="23">
        <v>1</v>
      </c>
      <c r="CC47" s="23">
        <v>1</v>
      </c>
      <c r="CD47" s="23">
        <v>1</v>
      </c>
      <c r="CE47" s="23">
        <v>0</v>
      </c>
      <c r="CF47" s="23">
        <v>1</v>
      </c>
      <c r="CG47" s="23">
        <v>0</v>
      </c>
      <c r="CH47" s="23">
        <v>1</v>
      </c>
      <c r="CI47" s="23">
        <v>1</v>
      </c>
      <c r="CJ47" s="23">
        <v>1</v>
      </c>
      <c r="CK47" s="23">
        <v>1</v>
      </c>
      <c r="CL47" s="23">
        <v>1</v>
      </c>
      <c r="CM47" s="23">
        <v>1</v>
      </c>
      <c r="CN47" s="23">
        <v>1</v>
      </c>
      <c r="CO47" s="23">
        <v>1</v>
      </c>
      <c r="CP47" s="23">
        <v>1</v>
      </c>
      <c r="CQ47" s="23">
        <v>1</v>
      </c>
      <c r="CR47" s="23">
        <v>0</v>
      </c>
      <c r="CS47" s="23">
        <v>0</v>
      </c>
      <c r="CT47" s="23">
        <v>0</v>
      </c>
      <c r="CU47" s="23">
        <v>0</v>
      </c>
      <c r="CV47" s="23">
        <v>0</v>
      </c>
      <c r="CW47" s="23">
        <v>0</v>
      </c>
      <c r="CX47" s="23">
        <v>0</v>
      </c>
      <c r="CY47" s="23">
        <v>1</v>
      </c>
      <c r="CZ47" s="23">
        <v>1</v>
      </c>
      <c r="DA47" s="23">
        <v>1</v>
      </c>
      <c r="DB47" s="23">
        <v>1</v>
      </c>
      <c r="DC47" s="23">
        <v>1</v>
      </c>
      <c r="DD47" s="23">
        <v>1</v>
      </c>
      <c r="DE47" s="23">
        <v>1</v>
      </c>
      <c r="DF47" s="22">
        <v>23</v>
      </c>
      <c r="DG47" s="22">
        <v>2</v>
      </c>
      <c r="DH47" s="22">
        <v>1</v>
      </c>
      <c r="DI47" s="22">
        <v>1</v>
      </c>
      <c r="DJ47" s="22">
        <v>1</v>
      </c>
      <c r="DK47" s="22">
        <v>1</v>
      </c>
      <c r="DL47" s="22">
        <v>1</v>
      </c>
      <c r="DM47" s="22">
        <v>1</v>
      </c>
      <c r="DN47" s="22">
        <v>1</v>
      </c>
      <c r="DO47" s="22">
        <v>1</v>
      </c>
      <c r="DP47" s="22">
        <v>1</v>
      </c>
      <c r="DQ47" s="22">
        <v>1</v>
      </c>
      <c r="DR47" s="22">
        <v>1</v>
      </c>
      <c r="DS47" s="22">
        <v>1</v>
      </c>
      <c r="DT47" s="22">
        <v>1</v>
      </c>
      <c r="DU47" s="22">
        <v>1</v>
      </c>
      <c r="DV47" s="22">
        <v>1</v>
      </c>
      <c r="DW47" s="22">
        <v>1</v>
      </c>
      <c r="DX47" s="22">
        <v>1</v>
      </c>
      <c r="DY47" s="22">
        <v>1</v>
      </c>
      <c r="DZ47" s="22">
        <v>1</v>
      </c>
      <c r="EA47" s="22">
        <v>1</v>
      </c>
      <c r="EB47" s="22">
        <v>1</v>
      </c>
      <c r="EC47" s="22">
        <v>1</v>
      </c>
      <c r="ED47" s="22">
        <v>1</v>
      </c>
      <c r="EE47" s="22">
        <v>1</v>
      </c>
      <c r="EF47" s="22">
        <v>1</v>
      </c>
      <c r="EG47" s="22">
        <v>1</v>
      </c>
      <c r="EH47" s="22">
        <v>1</v>
      </c>
      <c r="EI47" s="22">
        <v>0</v>
      </c>
      <c r="EJ47" s="22">
        <v>0</v>
      </c>
      <c r="EK47" s="22">
        <v>0</v>
      </c>
      <c r="EL47" s="22">
        <v>0</v>
      </c>
      <c r="EM47" s="22">
        <v>0</v>
      </c>
      <c r="EN47" s="22">
        <v>27</v>
      </c>
      <c r="EO47" s="24">
        <f t="shared" si="110"/>
        <v>108</v>
      </c>
      <c r="EP47" s="21">
        <v>8</v>
      </c>
      <c r="EQ47" s="25">
        <v>8</v>
      </c>
      <c r="EZ47" s="25" t="s">
        <v>114</v>
      </c>
      <c r="FA47" s="39">
        <f t="shared" si="111"/>
        <v>0</v>
      </c>
      <c r="FB47" s="39">
        <f t="shared" si="112"/>
        <v>1</v>
      </c>
    </row>
    <row r="48" spans="2:158" ht="28.5" x14ac:dyDescent="0.25">
      <c r="F48" s="30">
        <f>SUM(F40:F47)/8</f>
        <v>0.75</v>
      </c>
      <c r="G48" s="30">
        <f t="shared" ref="G48:AO48" si="113">SUM(G40:G47)/8</f>
        <v>1</v>
      </c>
      <c r="H48" s="30">
        <f t="shared" si="113"/>
        <v>0.875</v>
      </c>
      <c r="I48" s="30">
        <f t="shared" si="113"/>
        <v>0.25</v>
      </c>
      <c r="J48" s="30">
        <f t="shared" si="113"/>
        <v>0.75</v>
      </c>
      <c r="K48" s="30">
        <f t="shared" si="113"/>
        <v>1</v>
      </c>
      <c r="L48" s="30">
        <f t="shared" si="113"/>
        <v>1</v>
      </c>
      <c r="M48" s="30">
        <f t="shared" si="113"/>
        <v>0.875</v>
      </c>
      <c r="N48" s="30">
        <f t="shared" si="113"/>
        <v>1</v>
      </c>
      <c r="O48" s="30">
        <f t="shared" si="113"/>
        <v>0.5</v>
      </c>
      <c r="P48" s="30">
        <f t="shared" si="113"/>
        <v>0.375</v>
      </c>
      <c r="Q48" s="30">
        <f t="shared" si="113"/>
        <v>0.75</v>
      </c>
      <c r="R48" s="30">
        <f t="shared" si="113"/>
        <v>1</v>
      </c>
      <c r="S48" s="30">
        <f t="shared" si="113"/>
        <v>0.875</v>
      </c>
      <c r="T48" s="30">
        <f t="shared" si="113"/>
        <v>1</v>
      </c>
      <c r="U48" s="30">
        <f t="shared" si="113"/>
        <v>0.75</v>
      </c>
      <c r="V48" s="30">
        <f t="shared" si="113"/>
        <v>1</v>
      </c>
      <c r="W48" s="30">
        <f t="shared" si="113"/>
        <v>0.625</v>
      </c>
      <c r="X48" s="30">
        <f t="shared" si="113"/>
        <v>0.5</v>
      </c>
      <c r="Y48" s="30">
        <f t="shared" si="113"/>
        <v>0.375</v>
      </c>
      <c r="Z48" s="30">
        <f t="shared" si="113"/>
        <v>0.75</v>
      </c>
      <c r="AA48" s="30">
        <f t="shared" si="113"/>
        <v>0.25</v>
      </c>
      <c r="AB48" s="30">
        <f t="shared" si="113"/>
        <v>0.5</v>
      </c>
      <c r="AC48" s="30">
        <f t="shared" si="113"/>
        <v>1</v>
      </c>
      <c r="AD48" s="30">
        <f t="shared" si="113"/>
        <v>0.75</v>
      </c>
      <c r="AE48" s="30">
        <f t="shared" si="113"/>
        <v>1</v>
      </c>
      <c r="AF48" s="30">
        <f t="shared" si="113"/>
        <v>0.875</v>
      </c>
      <c r="AG48" s="30">
        <f t="shared" si="113"/>
        <v>0.125</v>
      </c>
      <c r="AH48" s="30">
        <f t="shared" si="113"/>
        <v>1</v>
      </c>
      <c r="AI48" s="30">
        <f t="shared" si="113"/>
        <v>0.75</v>
      </c>
      <c r="AJ48" s="30">
        <f t="shared" si="113"/>
        <v>1</v>
      </c>
      <c r="AK48" s="30">
        <f t="shared" si="113"/>
        <v>0.375</v>
      </c>
      <c r="AL48" s="30">
        <f t="shared" si="113"/>
        <v>0.5</v>
      </c>
      <c r="AM48" s="30">
        <f t="shared" si="113"/>
        <v>0.625</v>
      </c>
      <c r="AN48" s="30">
        <f t="shared" si="113"/>
        <v>0.375</v>
      </c>
      <c r="AO48" s="30">
        <f t="shared" si="113"/>
        <v>0.25</v>
      </c>
      <c r="AP48" s="31">
        <f>SUM(AP40:AP47)/(8*36)</f>
        <v>0.70486111111111116</v>
      </c>
      <c r="AR48" s="30">
        <f>SUM(AR40:AR47)/8</f>
        <v>0.875</v>
      </c>
      <c r="AS48" s="30">
        <f t="shared" ref="AS48:BW48" si="114">SUM(AS40:AS47)/8</f>
        <v>1</v>
      </c>
      <c r="AT48" s="30">
        <f t="shared" si="114"/>
        <v>1</v>
      </c>
      <c r="AU48" s="30">
        <f t="shared" si="114"/>
        <v>0.625</v>
      </c>
      <c r="AV48" s="30">
        <f t="shared" si="114"/>
        <v>0.875</v>
      </c>
      <c r="AW48" s="30">
        <f t="shared" si="114"/>
        <v>0.875</v>
      </c>
      <c r="AX48" s="30">
        <f t="shared" si="114"/>
        <v>0.875</v>
      </c>
      <c r="AY48" s="30">
        <f t="shared" si="114"/>
        <v>0.875</v>
      </c>
      <c r="AZ48" s="30">
        <f t="shared" si="114"/>
        <v>1</v>
      </c>
      <c r="BA48" s="30">
        <f t="shared" si="114"/>
        <v>0.875</v>
      </c>
      <c r="BB48" s="30">
        <f t="shared" si="114"/>
        <v>1</v>
      </c>
      <c r="BC48" s="30">
        <f t="shared" si="114"/>
        <v>1</v>
      </c>
      <c r="BD48" s="30">
        <f t="shared" si="114"/>
        <v>0.875</v>
      </c>
      <c r="BE48" s="30">
        <f t="shared" si="114"/>
        <v>1</v>
      </c>
      <c r="BF48" s="30">
        <f t="shared" si="114"/>
        <v>1</v>
      </c>
      <c r="BG48" s="30">
        <f t="shared" si="114"/>
        <v>1</v>
      </c>
      <c r="BH48" s="30">
        <f t="shared" si="114"/>
        <v>1</v>
      </c>
      <c r="BI48" s="30">
        <f t="shared" si="114"/>
        <v>1</v>
      </c>
      <c r="BJ48" s="30">
        <f t="shared" si="114"/>
        <v>1</v>
      </c>
      <c r="BK48" s="30">
        <f t="shared" si="114"/>
        <v>1</v>
      </c>
      <c r="BL48" s="30">
        <f t="shared" si="114"/>
        <v>0.875</v>
      </c>
      <c r="BM48" s="30">
        <f t="shared" si="114"/>
        <v>1</v>
      </c>
      <c r="BN48" s="30">
        <f t="shared" si="114"/>
        <v>1</v>
      </c>
      <c r="BO48" s="30">
        <f t="shared" si="114"/>
        <v>1</v>
      </c>
      <c r="BP48" s="30">
        <f t="shared" si="114"/>
        <v>1</v>
      </c>
      <c r="BQ48" s="30">
        <f t="shared" si="114"/>
        <v>1</v>
      </c>
      <c r="BR48" s="30">
        <f t="shared" si="114"/>
        <v>1</v>
      </c>
      <c r="BS48" s="30">
        <f t="shared" si="114"/>
        <v>1</v>
      </c>
      <c r="BT48" s="30">
        <f t="shared" si="114"/>
        <v>0.75</v>
      </c>
      <c r="BU48" s="30">
        <f t="shared" si="114"/>
        <v>1</v>
      </c>
      <c r="BV48" s="30">
        <f t="shared" si="114"/>
        <v>1</v>
      </c>
      <c r="BW48" s="30">
        <f t="shared" si="114"/>
        <v>1</v>
      </c>
      <c r="BX48" s="31">
        <f>SUM(BX40:BX47)/(8*32)</f>
        <v>0.94921875</v>
      </c>
      <c r="BZ48" s="30">
        <f>SUM(BZ40:BZ47)/8</f>
        <v>1</v>
      </c>
      <c r="CA48" s="30">
        <f t="shared" ref="CA48:DE48" si="115">SUM(CA40:CA47)/8</f>
        <v>0.75</v>
      </c>
      <c r="CB48" s="30">
        <f t="shared" si="115"/>
        <v>1</v>
      </c>
      <c r="CC48" s="30">
        <f t="shared" si="115"/>
        <v>1</v>
      </c>
      <c r="CD48" s="30">
        <f t="shared" si="115"/>
        <v>0.875</v>
      </c>
      <c r="CE48" s="30">
        <f t="shared" si="115"/>
        <v>0.875</v>
      </c>
      <c r="CF48" s="30">
        <f t="shared" si="115"/>
        <v>0.875</v>
      </c>
      <c r="CG48" s="30">
        <f t="shared" si="115"/>
        <v>0.75</v>
      </c>
      <c r="CH48" s="30">
        <f t="shared" si="115"/>
        <v>1</v>
      </c>
      <c r="CI48" s="30">
        <f t="shared" si="115"/>
        <v>0.875</v>
      </c>
      <c r="CJ48" s="30">
        <f t="shared" si="115"/>
        <v>0.875</v>
      </c>
      <c r="CK48" s="30">
        <f t="shared" si="115"/>
        <v>0.875</v>
      </c>
      <c r="CL48" s="30">
        <f t="shared" si="115"/>
        <v>0.875</v>
      </c>
      <c r="CM48" s="30">
        <f t="shared" si="115"/>
        <v>0.875</v>
      </c>
      <c r="CN48" s="30">
        <f t="shared" si="115"/>
        <v>0.875</v>
      </c>
      <c r="CO48" s="30">
        <f t="shared" si="115"/>
        <v>0.75</v>
      </c>
      <c r="CP48" s="30">
        <f t="shared" si="115"/>
        <v>0.625</v>
      </c>
      <c r="CQ48" s="30">
        <f t="shared" si="115"/>
        <v>0.625</v>
      </c>
      <c r="CR48" s="30">
        <f t="shared" si="115"/>
        <v>0.375</v>
      </c>
      <c r="CS48" s="30">
        <f t="shared" si="115"/>
        <v>0.125</v>
      </c>
      <c r="CT48" s="30">
        <f t="shared" si="115"/>
        <v>0.375</v>
      </c>
      <c r="CU48" s="30">
        <f t="shared" si="115"/>
        <v>0.5</v>
      </c>
      <c r="CV48" s="30">
        <f t="shared" si="115"/>
        <v>0.5</v>
      </c>
      <c r="CW48" s="30">
        <f t="shared" si="115"/>
        <v>0.375</v>
      </c>
      <c r="CX48" s="30">
        <f t="shared" si="115"/>
        <v>0.5</v>
      </c>
      <c r="CY48" s="30">
        <f t="shared" si="115"/>
        <v>1</v>
      </c>
      <c r="CZ48" s="30">
        <f t="shared" si="115"/>
        <v>1</v>
      </c>
      <c r="DA48" s="30">
        <f t="shared" si="115"/>
        <v>1</v>
      </c>
      <c r="DB48" s="30">
        <f t="shared" si="115"/>
        <v>1</v>
      </c>
      <c r="DC48" s="30">
        <f t="shared" si="115"/>
        <v>0.875</v>
      </c>
      <c r="DD48" s="30">
        <f t="shared" si="115"/>
        <v>1</v>
      </c>
      <c r="DE48" s="30">
        <f t="shared" si="115"/>
        <v>1</v>
      </c>
      <c r="DF48" s="32">
        <f>SUM(DF40:DF47)/(8*32)</f>
        <v>0.78125</v>
      </c>
      <c r="DG48" s="30"/>
      <c r="DH48" s="30">
        <f>SUM(DH40:DH47)/8</f>
        <v>1</v>
      </c>
      <c r="DI48" s="30">
        <f t="shared" ref="DI48:EM48" si="116">SUM(DI40:DI47)/8</f>
        <v>1</v>
      </c>
      <c r="DJ48" s="30">
        <f t="shared" si="116"/>
        <v>1</v>
      </c>
      <c r="DK48" s="30">
        <f t="shared" si="116"/>
        <v>1</v>
      </c>
      <c r="DL48" s="30">
        <f t="shared" si="116"/>
        <v>1</v>
      </c>
      <c r="DM48" s="30">
        <f t="shared" si="116"/>
        <v>0.875</v>
      </c>
      <c r="DN48" s="30">
        <f t="shared" si="116"/>
        <v>1</v>
      </c>
      <c r="DO48" s="30">
        <f t="shared" si="116"/>
        <v>0.875</v>
      </c>
      <c r="DP48" s="30">
        <f t="shared" si="116"/>
        <v>1</v>
      </c>
      <c r="DQ48" s="30">
        <f t="shared" si="116"/>
        <v>1</v>
      </c>
      <c r="DR48" s="30">
        <f t="shared" si="116"/>
        <v>1</v>
      </c>
      <c r="DS48" s="30">
        <f t="shared" si="116"/>
        <v>1</v>
      </c>
      <c r="DT48" s="30">
        <f t="shared" si="116"/>
        <v>0.875</v>
      </c>
      <c r="DU48" s="30">
        <f t="shared" si="116"/>
        <v>0.875</v>
      </c>
      <c r="DV48" s="30">
        <f t="shared" si="116"/>
        <v>0.875</v>
      </c>
      <c r="DW48" s="30">
        <f t="shared" si="116"/>
        <v>0.875</v>
      </c>
      <c r="DX48" s="30">
        <f t="shared" si="116"/>
        <v>1</v>
      </c>
      <c r="DY48" s="30">
        <f t="shared" si="116"/>
        <v>0.875</v>
      </c>
      <c r="DZ48" s="30">
        <f t="shared" si="116"/>
        <v>0.875</v>
      </c>
      <c r="EA48" s="30">
        <f t="shared" si="116"/>
        <v>0.875</v>
      </c>
      <c r="EB48" s="30">
        <f t="shared" si="116"/>
        <v>1</v>
      </c>
      <c r="EC48" s="30">
        <f t="shared" si="116"/>
        <v>1</v>
      </c>
      <c r="ED48" s="30">
        <f t="shared" si="116"/>
        <v>1</v>
      </c>
      <c r="EE48" s="30">
        <f t="shared" si="116"/>
        <v>1</v>
      </c>
      <c r="EF48" s="30">
        <f t="shared" si="116"/>
        <v>1</v>
      </c>
      <c r="EG48" s="30">
        <f t="shared" si="116"/>
        <v>0.875</v>
      </c>
      <c r="EH48" s="30">
        <f t="shared" si="116"/>
        <v>0.875</v>
      </c>
      <c r="EI48" s="30">
        <f t="shared" si="116"/>
        <v>0.5</v>
      </c>
      <c r="EJ48" s="30">
        <f t="shared" si="116"/>
        <v>0.375</v>
      </c>
      <c r="EK48" s="30">
        <f t="shared" si="116"/>
        <v>0.375</v>
      </c>
      <c r="EL48" s="30">
        <f t="shared" si="116"/>
        <v>0.5</v>
      </c>
      <c r="EM48" s="30">
        <f t="shared" si="116"/>
        <v>0.5</v>
      </c>
      <c r="EN48" s="31">
        <f>SUM(EN40:EN47)/(8*32)</f>
        <v>0.87109375</v>
      </c>
      <c r="EO48" s="32">
        <f>SUM(EO40:EO47)/(8*132)</f>
        <v>0.82291666666666663</v>
      </c>
      <c r="EP48" s="32"/>
      <c r="EQ48" s="32"/>
      <c r="ER48" s="32"/>
      <c r="ES48" s="32"/>
      <c r="ET48" s="32"/>
      <c r="EU48" s="32"/>
      <c r="EV48" s="32"/>
      <c r="EW48" s="32"/>
      <c r="EX48" s="32"/>
      <c r="EY48" s="32"/>
      <c r="EZ48" s="32"/>
    </row>
    <row r="51" spans="2:156" x14ac:dyDescent="0.25">
      <c r="E51" s="50" t="s">
        <v>139</v>
      </c>
      <c r="F51" s="50"/>
      <c r="G51" s="50"/>
      <c r="H51" s="50"/>
      <c r="I51" s="50"/>
      <c r="J51" s="50"/>
      <c r="K51" s="50"/>
      <c r="L51" s="50"/>
      <c r="M51" s="50"/>
      <c r="N51" s="50"/>
      <c r="O51" s="50"/>
      <c r="P51" s="50"/>
      <c r="Q51" s="50"/>
      <c r="R51" s="50"/>
    </row>
    <row r="52" spans="2:156" ht="15" customHeight="1" x14ac:dyDescent="0.25">
      <c r="B52" s="54" t="s">
        <v>12</v>
      </c>
      <c r="C52" s="54" t="s">
        <v>13</v>
      </c>
      <c r="D52" s="54" t="s">
        <v>14</v>
      </c>
      <c r="E52" s="55" t="s">
        <v>15</v>
      </c>
      <c r="F52" s="56" t="s">
        <v>16</v>
      </c>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8"/>
      <c r="AQ52" s="56" t="s">
        <v>17</v>
      </c>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7"/>
      <c r="BQ52" s="57"/>
      <c r="BR52" s="57"/>
      <c r="BS52" s="57"/>
      <c r="BT52" s="57"/>
      <c r="BU52" s="57"/>
      <c r="BV52" s="57"/>
      <c r="BW52" s="57"/>
      <c r="BX52" s="58"/>
      <c r="BY52" s="56" t="s">
        <v>18</v>
      </c>
      <c r="BZ52" s="57"/>
      <c r="CA52" s="57"/>
      <c r="CB52" s="57"/>
      <c r="CC52" s="57"/>
      <c r="CD52" s="57"/>
      <c r="CE52" s="57"/>
      <c r="CF52" s="57"/>
      <c r="CG52" s="57"/>
      <c r="CH52" s="57"/>
      <c r="CI52" s="57"/>
      <c r="CJ52" s="57"/>
      <c r="CK52" s="57"/>
      <c r="CL52" s="57"/>
      <c r="CM52" s="57"/>
      <c r="CN52" s="57"/>
      <c r="CO52" s="57"/>
      <c r="CP52" s="57"/>
      <c r="CQ52" s="57"/>
      <c r="CR52" s="57"/>
      <c r="CS52" s="57"/>
      <c r="CT52" s="57"/>
      <c r="CU52" s="57"/>
      <c r="CV52" s="57"/>
      <c r="CW52" s="57"/>
      <c r="CX52" s="57"/>
      <c r="CY52" s="57"/>
      <c r="CZ52" s="57"/>
      <c r="DA52" s="57"/>
      <c r="DB52" s="57"/>
      <c r="DC52" s="57"/>
      <c r="DD52" s="57"/>
      <c r="DE52" s="57"/>
      <c r="DF52" s="58"/>
      <c r="DG52" s="56" t="s">
        <v>19</v>
      </c>
      <c r="DH52" s="57"/>
      <c r="DI52" s="57"/>
      <c r="DJ52" s="57"/>
      <c r="DK52" s="57"/>
      <c r="DL52" s="57"/>
      <c r="DM52" s="57"/>
      <c r="DN52" s="57"/>
      <c r="DO52" s="57"/>
      <c r="DP52" s="57"/>
      <c r="DQ52" s="57"/>
      <c r="DR52" s="57"/>
      <c r="DS52" s="57"/>
      <c r="DT52" s="57"/>
      <c r="DU52" s="57"/>
      <c r="DV52" s="57"/>
      <c r="DW52" s="57"/>
      <c r="DX52" s="57"/>
      <c r="DY52" s="57"/>
      <c r="DZ52" s="57"/>
      <c r="EA52" s="57"/>
      <c r="EB52" s="57"/>
      <c r="EC52" s="57"/>
      <c r="ED52" s="57"/>
      <c r="EE52" s="57"/>
      <c r="EF52" s="57"/>
      <c r="EG52" s="57"/>
      <c r="EH52" s="57"/>
      <c r="EI52" s="57"/>
      <c r="EJ52" s="57"/>
      <c r="EK52" s="57"/>
      <c r="EL52" s="57"/>
      <c r="EM52" s="57"/>
      <c r="EN52" s="58"/>
      <c r="EO52" s="54" t="s">
        <v>20</v>
      </c>
      <c r="EW52" s="29"/>
      <c r="EX52" s="29"/>
      <c r="EY52" s="18"/>
      <c r="EZ52" s="18"/>
    </row>
    <row r="53" spans="2:156" x14ac:dyDescent="0.25">
      <c r="B53" s="54"/>
      <c r="C53" s="54"/>
      <c r="D53" s="54"/>
      <c r="E53" s="59"/>
      <c r="F53" s="60">
        <v>1</v>
      </c>
      <c r="G53" s="60">
        <v>2</v>
      </c>
      <c r="H53" s="60">
        <v>3</v>
      </c>
      <c r="I53" s="60">
        <v>4</v>
      </c>
      <c r="J53" s="60">
        <v>5</v>
      </c>
      <c r="K53" s="60">
        <v>6</v>
      </c>
      <c r="L53" s="60">
        <v>7</v>
      </c>
      <c r="M53" s="60">
        <v>8</v>
      </c>
      <c r="N53" s="60">
        <v>9</v>
      </c>
      <c r="O53" s="60">
        <v>10</v>
      </c>
      <c r="P53" s="60">
        <v>11</v>
      </c>
      <c r="Q53" s="60">
        <v>12</v>
      </c>
      <c r="R53" s="60">
        <v>13</v>
      </c>
      <c r="S53" s="60">
        <v>14</v>
      </c>
      <c r="T53" s="60">
        <v>15</v>
      </c>
      <c r="U53" s="60">
        <v>16</v>
      </c>
      <c r="V53" s="60">
        <v>17</v>
      </c>
      <c r="W53" s="60">
        <v>18</v>
      </c>
      <c r="X53" s="60">
        <v>19</v>
      </c>
      <c r="Y53" s="60">
        <v>20</v>
      </c>
      <c r="Z53" s="60">
        <v>21</v>
      </c>
      <c r="AA53" s="60">
        <v>22</v>
      </c>
      <c r="AB53" s="60">
        <v>23</v>
      </c>
      <c r="AC53" s="60">
        <v>24</v>
      </c>
      <c r="AD53" s="60">
        <v>25</v>
      </c>
      <c r="AE53" s="60">
        <v>26</v>
      </c>
      <c r="AF53" s="60">
        <v>27</v>
      </c>
      <c r="AG53" s="60">
        <v>28</v>
      </c>
      <c r="AH53" s="60">
        <v>29</v>
      </c>
      <c r="AI53" s="60">
        <v>30</v>
      </c>
      <c r="AJ53" s="60">
        <v>31</v>
      </c>
      <c r="AK53" s="60">
        <v>32</v>
      </c>
      <c r="AL53" s="60">
        <v>33</v>
      </c>
      <c r="AM53" s="60">
        <v>34</v>
      </c>
      <c r="AN53" s="60">
        <v>35</v>
      </c>
      <c r="AO53" s="60">
        <v>36</v>
      </c>
      <c r="AP53" s="61" t="s">
        <v>20</v>
      </c>
      <c r="AQ53" s="62" t="s">
        <v>25</v>
      </c>
      <c r="AR53" s="61">
        <v>1</v>
      </c>
      <c r="AS53" s="61">
        <v>2</v>
      </c>
      <c r="AT53" s="61">
        <v>3</v>
      </c>
      <c r="AU53" s="61">
        <v>4</v>
      </c>
      <c r="AV53" s="61">
        <v>5</v>
      </c>
      <c r="AW53" s="61">
        <v>6</v>
      </c>
      <c r="AX53" s="61">
        <v>7</v>
      </c>
      <c r="AY53" s="61">
        <v>8</v>
      </c>
      <c r="AZ53" s="61">
        <v>9</v>
      </c>
      <c r="BA53" s="61">
        <v>10</v>
      </c>
      <c r="BB53" s="61">
        <v>11</v>
      </c>
      <c r="BC53" s="61">
        <v>12</v>
      </c>
      <c r="BD53" s="61">
        <v>13</v>
      </c>
      <c r="BE53" s="61">
        <v>14</v>
      </c>
      <c r="BF53" s="61">
        <v>15</v>
      </c>
      <c r="BG53" s="61">
        <v>16</v>
      </c>
      <c r="BH53" s="61">
        <v>17</v>
      </c>
      <c r="BI53" s="61">
        <v>18</v>
      </c>
      <c r="BJ53" s="61">
        <v>19</v>
      </c>
      <c r="BK53" s="61">
        <v>20</v>
      </c>
      <c r="BL53" s="61">
        <v>21</v>
      </c>
      <c r="BM53" s="61">
        <v>22</v>
      </c>
      <c r="BN53" s="61">
        <v>23</v>
      </c>
      <c r="BO53" s="61">
        <v>24</v>
      </c>
      <c r="BP53" s="61">
        <v>25</v>
      </c>
      <c r="BQ53" s="61">
        <v>26</v>
      </c>
      <c r="BR53" s="61">
        <v>27</v>
      </c>
      <c r="BS53" s="61">
        <v>28</v>
      </c>
      <c r="BT53" s="61">
        <v>29</v>
      </c>
      <c r="BU53" s="61">
        <v>30</v>
      </c>
      <c r="BV53" s="61">
        <v>31</v>
      </c>
      <c r="BW53" s="61">
        <v>32</v>
      </c>
      <c r="BX53" s="63" t="s">
        <v>20</v>
      </c>
      <c r="BY53" s="62" t="s">
        <v>25</v>
      </c>
      <c r="BZ53" s="64">
        <v>1</v>
      </c>
      <c r="CA53" s="64">
        <v>2</v>
      </c>
      <c r="CB53" s="64">
        <v>3</v>
      </c>
      <c r="CC53" s="64">
        <v>4</v>
      </c>
      <c r="CD53" s="64">
        <v>5</v>
      </c>
      <c r="CE53" s="64">
        <v>6</v>
      </c>
      <c r="CF53" s="64">
        <v>7</v>
      </c>
      <c r="CG53" s="64">
        <v>8</v>
      </c>
      <c r="CH53" s="64">
        <v>9</v>
      </c>
      <c r="CI53" s="64">
        <v>10</v>
      </c>
      <c r="CJ53" s="64">
        <v>11</v>
      </c>
      <c r="CK53" s="64">
        <v>12</v>
      </c>
      <c r="CL53" s="64">
        <v>13</v>
      </c>
      <c r="CM53" s="64">
        <v>14</v>
      </c>
      <c r="CN53" s="64">
        <v>15</v>
      </c>
      <c r="CO53" s="64">
        <v>16</v>
      </c>
      <c r="CP53" s="64">
        <v>17</v>
      </c>
      <c r="CQ53" s="64">
        <v>18</v>
      </c>
      <c r="CR53" s="64">
        <v>19</v>
      </c>
      <c r="CS53" s="64">
        <v>20</v>
      </c>
      <c r="CT53" s="64">
        <v>21</v>
      </c>
      <c r="CU53" s="64">
        <v>22</v>
      </c>
      <c r="CV53" s="64">
        <v>23</v>
      </c>
      <c r="CW53" s="64">
        <v>24</v>
      </c>
      <c r="CX53" s="64">
        <v>25</v>
      </c>
      <c r="CY53" s="64">
        <v>26</v>
      </c>
      <c r="CZ53" s="64">
        <v>27</v>
      </c>
      <c r="DA53" s="64">
        <v>28</v>
      </c>
      <c r="DB53" s="64">
        <v>29</v>
      </c>
      <c r="DC53" s="64">
        <v>30</v>
      </c>
      <c r="DD53" s="64">
        <v>31</v>
      </c>
      <c r="DE53" s="64">
        <v>32</v>
      </c>
      <c r="DF53" s="63" t="s">
        <v>20</v>
      </c>
      <c r="DG53" s="62" t="s">
        <v>25</v>
      </c>
      <c r="DH53" s="63">
        <v>1</v>
      </c>
      <c r="DI53" s="63">
        <v>2</v>
      </c>
      <c r="DJ53" s="63">
        <v>3</v>
      </c>
      <c r="DK53" s="63">
        <v>4</v>
      </c>
      <c r="DL53" s="63">
        <v>5</v>
      </c>
      <c r="DM53" s="63">
        <v>6</v>
      </c>
      <c r="DN53" s="63">
        <v>7</v>
      </c>
      <c r="DO53" s="63">
        <v>8</v>
      </c>
      <c r="DP53" s="63">
        <v>9</v>
      </c>
      <c r="DQ53" s="63">
        <v>10</v>
      </c>
      <c r="DR53" s="63">
        <v>11</v>
      </c>
      <c r="DS53" s="63">
        <v>12</v>
      </c>
      <c r="DT53" s="63">
        <v>13</v>
      </c>
      <c r="DU53" s="63">
        <v>14</v>
      </c>
      <c r="DV53" s="63">
        <v>15</v>
      </c>
      <c r="DW53" s="63">
        <v>16</v>
      </c>
      <c r="DX53" s="63">
        <v>17</v>
      </c>
      <c r="DY53" s="63">
        <v>18</v>
      </c>
      <c r="DZ53" s="63">
        <v>19</v>
      </c>
      <c r="EA53" s="63">
        <v>20</v>
      </c>
      <c r="EB53" s="63">
        <v>21</v>
      </c>
      <c r="EC53" s="63">
        <v>22</v>
      </c>
      <c r="ED53" s="63">
        <v>23</v>
      </c>
      <c r="EE53" s="63">
        <v>24</v>
      </c>
      <c r="EF53" s="63">
        <v>25</v>
      </c>
      <c r="EG53" s="63">
        <v>26</v>
      </c>
      <c r="EH53" s="63">
        <v>27</v>
      </c>
      <c r="EI53" s="63">
        <v>28</v>
      </c>
      <c r="EJ53" s="63">
        <v>29</v>
      </c>
      <c r="EK53" s="63">
        <v>30</v>
      </c>
      <c r="EL53" s="63">
        <v>31</v>
      </c>
      <c r="EM53" s="63">
        <v>32</v>
      </c>
      <c r="EN53" s="63" t="s">
        <v>20</v>
      </c>
      <c r="EO53" s="54"/>
      <c r="EW53" s="29"/>
      <c r="EX53" s="29"/>
      <c r="EY53" s="18"/>
      <c r="EZ53" s="18"/>
    </row>
    <row r="54" spans="2:156" x14ac:dyDescent="0.25">
      <c r="B54" s="54"/>
      <c r="C54" s="54"/>
      <c r="D54" s="54"/>
      <c r="E54" s="65"/>
      <c r="F54" s="60">
        <v>1</v>
      </c>
      <c r="G54" s="60">
        <v>1</v>
      </c>
      <c r="H54" s="60">
        <v>1</v>
      </c>
      <c r="I54" s="60">
        <v>1</v>
      </c>
      <c r="J54" s="60">
        <v>1</v>
      </c>
      <c r="K54" s="60">
        <v>1</v>
      </c>
      <c r="L54" s="60">
        <v>1</v>
      </c>
      <c r="M54" s="60">
        <v>1</v>
      </c>
      <c r="N54" s="60">
        <v>1</v>
      </c>
      <c r="O54" s="60">
        <v>1</v>
      </c>
      <c r="P54" s="60">
        <v>1</v>
      </c>
      <c r="Q54" s="60">
        <v>1</v>
      </c>
      <c r="R54" s="60">
        <v>1</v>
      </c>
      <c r="S54" s="60">
        <v>1</v>
      </c>
      <c r="T54" s="60">
        <v>1</v>
      </c>
      <c r="U54" s="60">
        <v>1</v>
      </c>
      <c r="V54" s="60">
        <v>1</v>
      </c>
      <c r="W54" s="60">
        <v>1</v>
      </c>
      <c r="X54" s="60">
        <v>1</v>
      </c>
      <c r="Y54" s="60">
        <v>1</v>
      </c>
      <c r="Z54" s="60">
        <v>1</v>
      </c>
      <c r="AA54" s="60">
        <v>1</v>
      </c>
      <c r="AB54" s="60">
        <v>1</v>
      </c>
      <c r="AC54" s="60">
        <v>1</v>
      </c>
      <c r="AD54" s="60">
        <v>1</v>
      </c>
      <c r="AE54" s="60">
        <v>1</v>
      </c>
      <c r="AF54" s="60">
        <v>1</v>
      </c>
      <c r="AG54" s="60">
        <v>1</v>
      </c>
      <c r="AH54" s="60">
        <v>1</v>
      </c>
      <c r="AI54" s="60">
        <v>1</v>
      </c>
      <c r="AJ54" s="60">
        <v>1</v>
      </c>
      <c r="AK54" s="60">
        <v>1</v>
      </c>
      <c r="AL54" s="60">
        <v>1</v>
      </c>
      <c r="AM54" s="60">
        <v>1</v>
      </c>
      <c r="AN54" s="60">
        <v>1</v>
      </c>
      <c r="AO54" s="60">
        <v>1</v>
      </c>
      <c r="AP54" s="64">
        <f>SUM(F54:AO54)</f>
        <v>36</v>
      </c>
      <c r="AQ54" s="66"/>
      <c r="AR54" s="64">
        <v>1</v>
      </c>
      <c r="AS54" s="64">
        <v>1</v>
      </c>
      <c r="AT54" s="64">
        <v>1</v>
      </c>
      <c r="AU54" s="64">
        <v>1</v>
      </c>
      <c r="AV54" s="64">
        <v>1</v>
      </c>
      <c r="AW54" s="64">
        <v>1</v>
      </c>
      <c r="AX54" s="64">
        <v>1</v>
      </c>
      <c r="AY54" s="64">
        <v>1</v>
      </c>
      <c r="AZ54" s="64">
        <v>1</v>
      </c>
      <c r="BA54" s="64">
        <v>1</v>
      </c>
      <c r="BB54" s="64">
        <v>1</v>
      </c>
      <c r="BC54" s="64">
        <v>1</v>
      </c>
      <c r="BD54" s="64">
        <v>1</v>
      </c>
      <c r="BE54" s="64">
        <v>1</v>
      </c>
      <c r="BF54" s="64">
        <v>1</v>
      </c>
      <c r="BG54" s="64">
        <v>1</v>
      </c>
      <c r="BH54" s="64">
        <v>1</v>
      </c>
      <c r="BI54" s="64">
        <v>1</v>
      </c>
      <c r="BJ54" s="64">
        <v>1</v>
      </c>
      <c r="BK54" s="64">
        <v>1</v>
      </c>
      <c r="BL54" s="64">
        <v>1</v>
      </c>
      <c r="BM54" s="64">
        <v>1</v>
      </c>
      <c r="BN54" s="64">
        <v>1</v>
      </c>
      <c r="BO54" s="64">
        <v>1</v>
      </c>
      <c r="BP54" s="64">
        <v>1</v>
      </c>
      <c r="BQ54" s="64">
        <v>1</v>
      </c>
      <c r="BR54" s="64">
        <v>1</v>
      </c>
      <c r="BS54" s="64">
        <v>1</v>
      </c>
      <c r="BT54" s="64">
        <v>1</v>
      </c>
      <c r="BU54" s="64">
        <v>1</v>
      </c>
      <c r="BV54" s="64">
        <v>1</v>
      </c>
      <c r="BW54" s="64">
        <v>1</v>
      </c>
      <c r="BX54" s="67">
        <v>32</v>
      </c>
      <c r="BY54" s="66"/>
      <c r="BZ54" s="64">
        <v>1</v>
      </c>
      <c r="CA54" s="64">
        <v>1</v>
      </c>
      <c r="CB54" s="64">
        <v>1</v>
      </c>
      <c r="CC54" s="64">
        <v>1</v>
      </c>
      <c r="CD54" s="64">
        <v>1</v>
      </c>
      <c r="CE54" s="64">
        <v>1</v>
      </c>
      <c r="CF54" s="64">
        <v>1</v>
      </c>
      <c r="CG54" s="64">
        <v>1</v>
      </c>
      <c r="CH54" s="64">
        <v>1</v>
      </c>
      <c r="CI54" s="64">
        <v>1</v>
      </c>
      <c r="CJ54" s="64">
        <v>1</v>
      </c>
      <c r="CK54" s="64">
        <v>1</v>
      </c>
      <c r="CL54" s="64">
        <v>1</v>
      </c>
      <c r="CM54" s="64">
        <v>1</v>
      </c>
      <c r="CN54" s="64">
        <v>1</v>
      </c>
      <c r="CO54" s="64">
        <v>1</v>
      </c>
      <c r="CP54" s="64">
        <v>1</v>
      </c>
      <c r="CQ54" s="64">
        <v>1</v>
      </c>
      <c r="CR54" s="64">
        <v>1</v>
      </c>
      <c r="CS54" s="64">
        <v>1</v>
      </c>
      <c r="CT54" s="64">
        <v>1</v>
      </c>
      <c r="CU54" s="64">
        <v>1</v>
      </c>
      <c r="CV54" s="64">
        <v>1</v>
      </c>
      <c r="CW54" s="64">
        <v>1</v>
      </c>
      <c r="CX54" s="64">
        <v>1</v>
      </c>
      <c r="CY54" s="64">
        <v>1</v>
      </c>
      <c r="CZ54" s="64">
        <v>1</v>
      </c>
      <c r="DA54" s="64">
        <v>1</v>
      </c>
      <c r="DB54" s="64">
        <v>1</v>
      </c>
      <c r="DC54" s="64">
        <v>1</v>
      </c>
      <c r="DD54" s="64">
        <v>1</v>
      </c>
      <c r="DE54" s="64">
        <v>1</v>
      </c>
      <c r="DF54" s="64">
        <f>SUM(BZ54:DE54)</f>
        <v>32</v>
      </c>
      <c r="DG54" s="66"/>
      <c r="DH54" s="64">
        <v>1</v>
      </c>
      <c r="DI54" s="64">
        <v>1</v>
      </c>
      <c r="DJ54" s="64">
        <v>1</v>
      </c>
      <c r="DK54" s="64">
        <v>1</v>
      </c>
      <c r="DL54" s="64">
        <v>1</v>
      </c>
      <c r="DM54" s="64">
        <v>1</v>
      </c>
      <c r="DN54" s="64">
        <v>1</v>
      </c>
      <c r="DO54" s="64">
        <v>1</v>
      </c>
      <c r="DP54" s="64">
        <v>1</v>
      </c>
      <c r="DQ54" s="64">
        <v>1</v>
      </c>
      <c r="DR54" s="64">
        <v>1</v>
      </c>
      <c r="DS54" s="64">
        <v>1</v>
      </c>
      <c r="DT54" s="64">
        <v>1</v>
      </c>
      <c r="DU54" s="64">
        <v>1</v>
      </c>
      <c r="DV54" s="64">
        <v>1</v>
      </c>
      <c r="DW54" s="64">
        <v>1</v>
      </c>
      <c r="DX54" s="64">
        <v>1</v>
      </c>
      <c r="DY54" s="64">
        <v>1</v>
      </c>
      <c r="DZ54" s="64">
        <v>1</v>
      </c>
      <c r="EA54" s="64">
        <v>1</v>
      </c>
      <c r="EB54" s="64">
        <v>1</v>
      </c>
      <c r="EC54" s="64">
        <v>1</v>
      </c>
      <c r="ED54" s="64">
        <v>1</v>
      </c>
      <c r="EE54" s="64">
        <v>1</v>
      </c>
      <c r="EF54" s="64">
        <v>1</v>
      </c>
      <c r="EG54" s="64">
        <v>1</v>
      </c>
      <c r="EH54" s="64">
        <v>1</v>
      </c>
      <c r="EI54" s="64">
        <v>1</v>
      </c>
      <c r="EJ54" s="64">
        <v>1</v>
      </c>
      <c r="EK54" s="64">
        <v>1</v>
      </c>
      <c r="EL54" s="64">
        <v>1</v>
      </c>
      <c r="EM54" s="64">
        <v>1</v>
      </c>
      <c r="EN54" s="64">
        <f>SUM(DH54:EM54)</f>
        <v>32</v>
      </c>
      <c r="EO54" s="64">
        <f>SUM(AP54,BX54,DF54,EN54)</f>
        <v>132</v>
      </c>
      <c r="EW54" s="29"/>
      <c r="EX54" s="29"/>
      <c r="EY54" s="18"/>
      <c r="EZ54" s="18"/>
    </row>
    <row r="55" spans="2:156" ht="15.75" x14ac:dyDescent="0.25">
      <c r="B55" s="68">
        <v>1</v>
      </c>
      <c r="C55" s="69" t="s">
        <v>140</v>
      </c>
      <c r="D55" s="70" t="s">
        <v>141</v>
      </c>
      <c r="E55" s="68" t="s">
        <v>7</v>
      </c>
      <c r="F55" s="68">
        <v>1</v>
      </c>
      <c r="G55" s="68">
        <v>1</v>
      </c>
      <c r="H55" s="68">
        <v>1</v>
      </c>
      <c r="I55" s="68">
        <v>0</v>
      </c>
      <c r="J55" s="68">
        <v>1</v>
      </c>
      <c r="K55" s="68">
        <v>1</v>
      </c>
      <c r="L55" s="68">
        <v>0</v>
      </c>
      <c r="M55" s="68">
        <v>1</v>
      </c>
      <c r="N55" s="68">
        <v>1</v>
      </c>
      <c r="O55" s="68">
        <v>1</v>
      </c>
      <c r="P55" s="68">
        <v>0</v>
      </c>
      <c r="Q55" s="68">
        <v>1</v>
      </c>
      <c r="R55" s="68">
        <v>1</v>
      </c>
      <c r="S55" s="68">
        <v>1</v>
      </c>
      <c r="T55" s="68">
        <v>1</v>
      </c>
      <c r="U55" s="68">
        <v>0</v>
      </c>
      <c r="V55" s="68">
        <v>1</v>
      </c>
      <c r="W55" s="68">
        <v>0</v>
      </c>
      <c r="X55" s="68">
        <v>0</v>
      </c>
      <c r="Y55" s="68">
        <v>0</v>
      </c>
      <c r="Z55" s="68">
        <v>1</v>
      </c>
      <c r="AA55" s="68">
        <v>0</v>
      </c>
      <c r="AB55" s="68">
        <v>0</v>
      </c>
      <c r="AC55" s="68">
        <v>1</v>
      </c>
      <c r="AD55" s="68">
        <v>1</v>
      </c>
      <c r="AE55" s="68">
        <v>1</v>
      </c>
      <c r="AF55" s="68">
        <v>1</v>
      </c>
      <c r="AG55" s="68">
        <v>0</v>
      </c>
      <c r="AH55" s="68">
        <v>1</v>
      </c>
      <c r="AI55" s="68">
        <v>0</v>
      </c>
      <c r="AJ55" s="68">
        <v>1</v>
      </c>
      <c r="AK55" s="68">
        <v>0</v>
      </c>
      <c r="AL55" s="68">
        <v>0</v>
      </c>
      <c r="AM55" s="68">
        <v>1</v>
      </c>
      <c r="AN55" s="68">
        <v>1</v>
      </c>
      <c r="AO55" s="68">
        <v>0</v>
      </c>
      <c r="AP55" s="71">
        <f t="shared" ref="AP55:AP66" si="117">SUM(F55:AO55)</f>
        <v>22</v>
      </c>
      <c r="AQ55" s="71">
        <v>1</v>
      </c>
      <c r="AR55" s="71">
        <v>1</v>
      </c>
      <c r="AS55" s="71">
        <v>0</v>
      </c>
      <c r="AT55" s="71">
        <v>1</v>
      </c>
      <c r="AU55" s="71">
        <v>1</v>
      </c>
      <c r="AV55" s="71">
        <v>1</v>
      </c>
      <c r="AW55" s="71">
        <v>0</v>
      </c>
      <c r="AX55" s="71">
        <v>0</v>
      </c>
      <c r="AY55" s="71">
        <v>1</v>
      </c>
      <c r="AZ55" s="71">
        <v>1</v>
      </c>
      <c r="BA55" s="71">
        <v>1</v>
      </c>
      <c r="BB55" s="71">
        <v>1</v>
      </c>
      <c r="BC55" s="71">
        <v>1</v>
      </c>
      <c r="BD55" s="71">
        <v>1</v>
      </c>
      <c r="BE55" s="71">
        <v>0</v>
      </c>
      <c r="BF55" s="71">
        <v>1</v>
      </c>
      <c r="BG55" s="71">
        <v>1</v>
      </c>
      <c r="BH55" s="71">
        <v>1</v>
      </c>
      <c r="BI55" s="71">
        <v>0</v>
      </c>
      <c r="BJ55" s="71">
        <v>1</v>
      </c>
      <c r="BK55" s="71">
        <v>0</v>
      </c>
      <c r="BL55" s="71">
        <v>0</v>
      </c>
      <c r="BM55" s="71">
        <v>1</v>
      </c>
      <c r="BN55" s="71">
        <v>1</v>
      </c>
      <c r="BO55" s="71">
        <v>1</v>
      </c>
      <c r="BP55" s="71">
        <v>1</v>
      </c>
      <c r="BQ55" s="71">
        <v>1</v>
      </c>
      <c r="BR55" s="71">
        <v>1</v>
      </c>
      <c r="BS55" s="71">
        <v>1</v>
      </c>
      <c r="BT55" s="71">
        <v>0</v>
      </c>
      <c r="BU55" s="71">
        <v>0</v>
      </c>
      <c r="BV55" s="71">
        <v>1</v>
      </c>
      <c r="BW55" s="71">
        <v>1</v>
      </c>
      <c r="BX55" s="72">
        <v>23</v>
      </c>
      <c r="BY55" s="71">
        <v>1</v>
      </c>
      <c r="BZ55" s="72">
        <v>1</v>
      </c>
      <c r="CA55" s="72">
        <v>0</v>
      </c>
      <c r="CB55" s="72">
        <v>1</v>
      </c>
      <c r="CC55" s="72">
        <v>1</v>
      </c>
      <c r="CD55" s="72">
        <v>1</v>
      </c>
      <c r="CE55" s="72">
        <v>1</v>
      </c>
      <c r="CF55" s="72">
        <v>1</v>
      </c>
      <c r="CG55" s="72">
        <v>1</v>
      </c>
      <c r="CH55" s="72">
        <v>0</v>
      </c>
      <c r="CI55" s="72">
        <v>0</v>
      </c>
      <c r="CJ55" s="72">
        <v>1</v>
      </c>
      <c r="CK55" s="72">
        <v>1</v>
      </c>
      <c r="CL55" s="72">
        <v>1</v>
      </c>
      <c r="CM55" s="72">
        <v>1</v>
      </c>
      <c r="CN55" s="72">
        <v>1</v>
      </c>
      <c r="CO55" s="72">
        <v>1</v>
      </c>
      <c r="CP55" s="72">
        <v>0</v>
      </c>
      <c r="CQ55" s="72">
        <v>0</v>
      </c>
      <c r="CR55" s="72">
        <v>0</v>
      </c>
      <c r="CS55" s="72">
        <v>0</v>
      </c>
      <c r="CT55" s="72">
        <v>0</v>
      </c>
      <c r="CU55" s="72">
        <v>1</v>
      </c>
      <c r="CV55" s="72">
        <v>1</v>
      </c>
      <c r="CW55" s="72">
        <v>0</v>
      </c>
      <c r="CX55" s="72">
        <v>0</v>
      </c>
      <c r="CY55" s="72">
        <v>1</v>
      </c>
      <c r="CZ55" s="72">
        <v>1</v>
      </c>
      <c r="DA55" s="72">
        <v>1</v>
      </c>
      <c r="DB55" s="72">
        <v>1</v>
      </c>
      <c r="DC55" s="72">
        <v>1</v>
      </c>
      <c r="DD55" s="72">
        <v>0</v>
      </c>
      <c r="DE55" s="72">
        <v>0</v>
      </c>
      <c r="DF55" s="73">
        <v>20</v>
      </c>
      <c r="DG55" s="71">
        <v>1</v>
      </c>
      <c r="DH55" s="73">
        <v>1</v>
      </c>
      <c r="DI55" s="73">
        <v>1</v>
      </c>
      <c r="DJ55" s="73">
        <v>1</v>
      </c>
      <c r="DK55" s="73">
        <v>1</v>
      </c>
      <c r="DL55" s="73">
        <v>1</v>
      </c>
      <c r="DM55" s="73">
        <v>1</v>
      </c>
      <c r="DN55" s="73">
        <v>1</v>
      </c>
      <c r="DO55" s="73">
        <v>1</v>
      </c>
      <c r="DP55" s="73">
        <v>0</v>
      </c>
      <c r="DQ55" s="73">
        <v>1</v>
      </c>
      <c r="DR55" s="73">
        <v>0</v>
      </c>
      <c r="DS55" s="73">
        <v>0</v>
      </c>
      <c r="DT55" s="73">
        <v>0</v>
      </c>
      <c r="DU55" s="73">
        <v>1</v>
      </c>
      <c r="DV55" s="73">
        <v>0</v>
      </c>
      <c r="DW55" s="73">
        <v>0</v>
      </c>
      <c r="DX55" s="73">
        <v>1</v>
      </c>
      <c r="DY55" s="73">
        <v>0</v>
      </c>
      <c r="DZ55" s="73">
        <v>0</v>
      </c>
      <c r="EA55" s="73">
        <v>1</v>
      </c>
      <c r="EB55" s="73">
        <v>1</v>
      </c>
      <c r="EC55" s="73">
        <v>1</v>
      </c>
      <c r="ED55" s="73">
        <v>1</v>
      </c>
      <c r="EE55" s="73">
        <v>1</v>
      </c>
      <c r="EF55" s="73">
        <v>1</v>
      </c>
      <c r="EG55" s="73">
        <v>0</v>
      </c>
      <c r="EH55" s="73">
        <v>0</v>
      </c>
      <c r="EI55" s="73">
        <v>0</v>
      </c>
      <c r="EJ55" s="73">
        <v>0</v>
      </c>
      <c r="EK55" s="73">
        <v>0</v>
      </c>
      <c r="EL55" s="73">
        <v>0</v>
      </c>
      <c r="EM55" s="73">
        <v>0</v>
      </c>
      <c r="EN55" s="73">
        <v>17</v>
      </c>
      <c r="EO55" s="74">
        <f t="shared" ref="EO55:EO66" si="118">SUM(AP55,BX55,DF55,EN55)</f>
        <v>82</v>
      </c>
      <c r="EW55" s="29"/>
      <c r="EX55" s="29"/>
      <c r="EY55" s="18"/>
      <c r="EZ55" s="18"/>
    </row>
    <row r="56" spans="2:156" ht="15.75" x14ac:dyDescent="0.25">
      <c r="B56" s="68">
        <v>2</v>
      </c>
      <c r="C56" s="69" t="s">
        <v>142</v>
      </c>
      <c r="D56" s="70" t="s">
        <v>143</v>
      </c>
      <c r="E56" s="68" t="s">
        <v>7</v>
      </c>
      <c r="F56" s="68">
        <v>1</v>
      </c>
      <c r="G56" s="68">
        <v>1</v>
      </c>
      <c r="H56" s="68">
        <v>1</v>
      </c>
      <c r="I56" s="68">
        <v>1</v>
      </c>
      <c r="J56" s="68">
        <v>0</v>
      </c>
      <c r="K56" s="68">
        <v>1</v>
      </c>
      <c r="L56" s="68">
        <v>1</v>
      </c>
      <c r="M56" s="68">
        <v>1</v>
      </c>
      <c r="N56" s="68">
        <v>0</v>
      </c>
      <c r="O56" s="68">
        <v>1</v>
      </c>
      <c r="P56" s="68">
        <v>0</v>
      </c>
      <c r="Q56" s="68">
        <v>0</v>
      </c>
      <c r="R56" s="68">
        <v>1</v>
      </c>
      <c r="S56" s="68">
        <v>1</v>
      </c>
      <c r="T56" s="68">
        <v>1</v>
      </c>
      <c r="U56" s="68">
        <v>1</v>
      </c>
      <c r="V56" s="68">
        <v>1</v>
      </c>
      <c r="W56" s="68">
        <v>1</v>
      </c>
      <c r="X56" s="68">
        <v>1</v>
      </c>
      <c r="Y56" s="68">
        <v>0</v>
      </c>
      <c r="Z56" s="68">
        <v>1</v>
      </c>
      <c r="AA56" s="68">
        <v>0</v>
      </c>
      <c r="AB56" s="68">
        <v>1</v>
      </c>
      <c r="AC56" s="68">
        <v>1</v>
      </c>
      <c r="AD56" s="68">
        <v>1</v>
      </c>
      <c r="AE56" s="68">
        <v>1</v>
      </c>
      <c r="AF56" s="68">
        <v>1</v>
      </c>
      <c r="AG56" s="68">
        <v>0</v>
      </c>
      <c r="AH56" s="68">
        <v>1</v>
      </c>
      <c r="AI56" s="68">
        <v>1</v>
      </c>
      <c r="AJ56" s="68">
        <v>1</v>
      </c>
      <c r="AK56" s="68">
        <v>0</v>
      </c>
      <c r="AL56" s="68">
        <v>0</v>
      </c>
      <c r="AM56" s="68">
        <v>1</v>
      </c>
      <c r="AN56" s="68">
        <v>1</v>
      </c>
      <c r="AO56" s="68">
        <v>1</v>
      </c>
      <c r="AP56" s="71">
        <f t="shared" si="117"/>
        <v>27</v>
      </c>
      <c r="AQ56" s="71">
        <v>1</v>
      </c>
      <c r="AR56" s="71">
        <v>1</v>
      </c>
      <c r="AS56" s="71">
        <v>1</v>
      </c>
      <c r="AT56" s="71">
        <v>1</v>
      </c>
      <c r="AU56" s="71">
        <v>1</v>
      </c>
      <c r="AV56" s="71">
        <v>1</v>
      </c>
      <c r="AW56" s="71">
        <v>1</v>
      </c>
      <c r="AX56" s="71">
        <v>1</v>
      </c>
      <c r="AY56" s="71">
        <v>1</v>
      </c>
      <c r="AZ56" s="71">
        <v>1</v>
      </c>
      <c r="BA56" s="71">
        <v>1</v>
      </c>
      <c r="BB56" s="71">
        <v>1</v>
      </c>
      <c r="BC56" s="71">
        <v>0</v>
      </c>
      <c r="BD56" s="71">
        <v>1</v>
      </c>
      <c r="BE56" s="71">
        <v>1</v>
      </c>
      <c r="BF56" s="71">
        <v>1</v>
      </c>
      <c r="BG56" s="71">
        <v>1</v>
      </c>
      <c r="BH56" s="71">
        <v>1</v>
      </c>
      <c r="BI56" s="71">
        <v>1</v>
      </c>
      <c r="BJ56" s="71">
        <v>1</v>
      </c>
      <c r="BK56" s="71">
        <v>1</v>
      </c>
      <c r="BL56" s="71">
        <v>1</v>
      </c>
      <c r="BM56" s="71">
        <v>1</v>
      </c>
      <c r="BN56" s="71">
        <v>1</v>
      </c>
      <c r="BO56" s="71">
        <v>1</v>
      </c>
      <c r="BP56" s="71">
        <v>1</v>
      </c>
      <c r="BQ56" s="71">
        <v>1</v>
      </c>
      <c r="BR56" s="71">
        <v>1</v>
      </c>
      <c r="BS56" s="71">
        <v>1</v>
      </c>
      <c r="BT56" s="71">
        <v>0</v>
      </c>
      <c r="BU56" s="71">
        <v>1</v>
      </c>
      <c r="BV56" s="71">
        <v>1</v>
      </c>
      <c r="BW56" s="71">
        <v>1</v>
      </c>
      <c r="BX56" s="72">
        <v>30</v>
      </c>
      <c r="BY56" s="71">
        <v>1</v>
      </c>
      <c r="BZ56" s="72">
        <v>1</v>
      </c>
      <c r="CA56" s="72">
        <v>1</v>
      </c>
      <c r="CB56" s="72">
        <v>1</v>
      </c>
      <c r="CC56" s="72">
        <v>0</v>
      </c>
      <c r="CD56" s="72">
        <v>1</v>
      </c>
      <c r="CE56" s="72">
        <v>1</v>
      </c>
      <c r="CF56" s="72">
        <v>1</v>
      </c>
      <c r="CG56" s="72">
        <v>1</v>
      </c>
      <c r="CH56" s="72">
        <v>1</v>
      </c>
      <c r="CI56" s="72">
        <v>0</v>
      </c>
      <c r="CJ56" s="72">
        <v>1</v>
      </c>
      <c r="CK56" s="72">
        <v>0</v>
      </c>
      <c r="CL56" s="72">
        <v>0</v>
      </c>
      <c r="CM56" s="72">
        <v>1</v>
      </c>
      <c r="CN56" s="72">
        <v>1</v>
      </c>
      <c r="CO56" s="72">
        <v>0</v>
      </c>
      <c r="CP56" s="72">
        <v>1</v>
      </c>
      <c r="CQ56" s="72">
        <v>1</v>
      </c>
      <c r="CR56" s="72">
        <v>0</v>
      </c>
      <c r="CS56" s="72">
        <v>0</v>
      </c>
      <c r="CT56" s="72">
        <v>1</v>
      </c>
      <c r="CU56" s="72">
        <v>0</v>
      </c>
      <c r="CV56" s="72">
        <v>1</v>
      </c>
      <c r="CW56" s="72">
        <v>0</v>
      </c>
      <c r="CX56" s="72">
        <v>1</v>
      </c>
      <c r="CY56" s="72">
        <v>1</v>
      </c>
      <c r="CZ56" s="72">
        <v>1</v>
      </c>
      <c r="DA56" s="72">
        <v>0</v>
      </c>
      <c r="DB56" s="72">
        <v>0</v>
      </c>
      <c r="DC56" s="72">
        <v>1</v>
      </c>
      <c r="DD56" s="72">
        <v>1</v>
      </c>
      <c r="DE56" s="72">
        <v>1</v>
      </c>
      <c r="DF56" s="73">
        <v>21</v>
      </c>
      <c r="DG56" s="71">
        <v>1</v>
      </c>
      <c r="DH56" s="73">
        <v>1</v>
      </c>
      <c r="DI56" s="73">
        <v>1</v>
      </c>
      <c r="DJ56" s="73">
        <v>1</v>
      </c>
      <c r="DK56" s="73">
        <v>1</v>
      </c>
      <c r="DL56" s="73">
        <v>1</v>
      </c>
      <c r="DM56" s="73">
        <v>1</v>
      </c>
      <c r="DN56" s="73">
        <v>1</v>
      </c>
      <c r="DO56" s="73">
        <v>1</v>
      </c>
      <c r="DP56" s="73">
        <v>0</v>
      </c>
      <c r="DQ56" s="73">
        <v>1</v>
      </c>
      <c r="DR56" s="73">
        <v>1</v>
      </c>
      <c r="DS56" s="73">
        <v>1</v>
      </c>
      <c r="DT56" s="73">
        <v>1</v>
      </c>
      <c r="DU56" s="73">
        <v>1</v>
      </c>
      <c r="DV56" s="73">
        <v>1</v>
      </c>
      <c r="DW56" s="73">
        <v>1</v>
      </c>
      <c r="DX56" s="73">
        <v>1</v>
      </c>
      <c r="DY56" s="73">
        <v>1</v>
      </c>
      <c r="DZ56" s="73">
        <v>1</v>
      </c>
      <c r="EA56" s="73">
        <v>1</v>
      </c>
      <c r="EB56" s="73">
        <v>1</v>
      </c>
      <c r="EC56" s="73">
        <v>1</v>
      </c>
      <c r="ED56" s="73">
        <v>1</v>
      </c>
      <c r="EE56" s="73">
        <v>1</v>
      </c>
      <c r="EF56" s="73">
        <v>1</v>
      </c>
      <c r="EG56" s="73">
        <v>1</v>
      </c>
      <c r="EH56" s="73">
        <v>1</v>
      </c>
      <c r="EI56" s="73">
        <v>0</v>
      </c>
      <c r="EJ56" s="73">
        <v>1</v>
      </c>
      <c r="EK56" s="73">
        <v>0</v>
      </c>
      <c r="EL56" s="73">
        <v>0</v>
      </c>
      <c r="EM56" s="73">
        <v>0</v>
      </c>
      <c r="EN56" s="73">
        <v>27</v>
      </c>
      <c r="EO56" s="74">
        <f t="shared" si="118"/>
        <v>105</v>
      </c>
      <c r="EW56" s="29"/>
      <c r="EX56" s="29"/>
      <c r="EY56" s="18"/>
      <c r="EZ56" s="18"/>
    </row>
    <row r="57" spans="2:156" ht="15.75" x14ac:dyDescent="0.25">
      <c r="B57" s="68">
        <v>3</v>
      </c>
      <c r="C57" s="69" t="s">
        <v>144</v>
      </c>
      <c r="D57" s="70" t="s">
        <v>145</v>
      </c>
      <c r="E57" s="68" t="s">
        <v>7</v>
      </c>
      <c r="F57" s="68">
        <v>1</v>
      </c>
      <c r="G57" s="68">
        <v>1</v>
      </c>
      <c r="H57" s="68">
        <v>1</v>
      </c>
      <c r="I57" s="68">
        <v>0</v>
      </c>
      <c r="J57" s="68">
        <v>0</v>
      </c>
      <c r="K57" s="68">
        <v>0</v>
      </c>
      <c r="L57" s="68">
        <v>1</v>
      </c>
      <c r="M57" s="68">
        <v>0</v>
      </c>
      <c r="N57" s="68">
        <v>1</v>
      </c>
      <c r="O57" s="68">
        <v>1</v>
      </c>
      <c r="P57" s="68">
        <v>0</v>
      </c>
      <c r="Q57" s="68">
        <v>1</v>
      </c>
      <c r="R57" s="68">
        <v>0</v>
      </c>
      <c r="S57" s="68">
        <v>1</v>
      </c>
      <c r="T57" s="68">
        <v>1</v>
      </c>
      <c r="U57" s="68">
        <v>1</v>
      </c>
      <c r="V57" s="68">
        <v>1</v>
      </c>
      <c r="W57" s="68">
        <v>1</v>
      </c>
      <c r="X57" s="68">
        <v>0</v>
      </c>
      <c r="Y57" s="68">
        <v>1</v>
      </c>
      <c r="Z57" s="68">
        <v>0</v>
      </c>
      <c r="AA57" s="68">
        <v>0</v>
      </c>
      <c r="AB57" s="68">
        <v>0</v>
      </c>
      <c r="AC57" s="68">
        <v>1</v>
      </c>
      <c r="AD57" s="68">
        <v>1</v>
      </c>
      <c r="AE57" s="68">
        <v>0</v>
      </c>
      <c r="AF57" s="68">
        <v>0</v>
      </c>
      <c r="AG57" s="68">
        <v>0</v>
      </c>
      <c r="AH57" s="68">
        <v>1</v>
      </c>
      <c r="AI57" s="68">
        <v>1</v>
      </c>
      <c r="AJ57" s="68">
        <v>0</v>
      </c>
      <c r="AK57" s="68">
        <v>1</v>
      </c>
      <c r="AL57" s="68">
        <v>1</v>
      </c>
      <c r="AM57" s="68">
        <v>0</v>
      </c>
      <c r="AN57" s="68">
        <v>0</v>
      </c>
      <c r="AO57" s="68">
        <v>0</v>
      </c>
      <c r="AP57" s="71">
        <f t="shared" si="117"/>
        <v>19</v>
      </c>
      <c r="AQ57" s="71">
        <v>1</v>
      </c>
      <c r="AR57" s="71">
        <v>1</v>
      </c>
      <c r="AS57" s="71">
        <v>1</v>
      </c>
      <c r="AT57" s="71">
        <v>1</v>
      </c>
      <c r="AU57" s="71">
        <v>1</v>
      </c>
      <c r="AV57" s="71">
        <v>1</v>
      </c>
      <c r="AW57" s="71">
        <v>0</v>
      </c>
      <c r="AX57" s="71">
        <v>1</v>
      </c>
      <c r="AY57" s="71">
        <v>0</v>
      </c>
      <c r="AZ57" s="71">
        <v>1</v>
      </c>
      <c r="BA57" s="71">
        <v>0</v>
      </c>
      <c r="BB57" s="71">
        <v>0</v>
      </c>
      <c r="BC57" s="71">
        <v>1</v>
      </c>
      <c r="BD57" s="71">
        <v>1</v>
      </c>
      <c r="BE57" s="71">
        <v>1</v>
      </c>
      <c r="BF57" s="71">
        <v>1</v>
      </c>
      <c r="BG57" s="71">
        <v>1</v>
      </c>
      <c r="BH57" s="71">
        <v>1</v>
      </c>
      <c r="BI57" s="71">
        <v>1</v>
      </c>
      <c r="BJ57" s="71">
        <v>0</v>
      </c>
      <c r="BK57" s="71">
        <v>1</v>
      </c>
      <c r="BL57" s="71">
        <v>0</v>
      </c>
      <c r="BM57" s="71">
        <v>1</v>
      </c>
      <c r="BN57" s="71">
        <v>0</v>
      </c>
      <c r="BO57" s="71">
        <v>1</v>
      </c>
      <c r="BP57" s="71">
        <v>1</v>
      </c>
      <c r="BQ57" s="71">
        <v>1</v>
      </c>
      <c r="BR57" s="71">
        <v>1</v>
      </c>
      <c r="BS57" s="71">
        <v>1</v>
      </c>
      <c r="BT57" s="71">
        <v>0</v>
      </c>
      <c r="BU57" s="71">
        <v>1</v>
      </c>
      <c r="BV57" s="71">
        <v>1</v>
      </c>
      <c r="BW57" s="71">
        <v>0</v>
      </c>
      <c r="BX57" s="72">
        <v>23</v>
      </c>
      <c r="BY57" s="71">
        <v>1</v>
      </c>
      <c r="BZ57" s="72">
        <v>1</v>
      </c>
      <c r="CA57" s="72">
        <v>1</v>
      </c>
      <c r="CB57" s="72">
        <v>1</v>
      </c>
      <c r="CC57" s="72">
        <v>0</v>
      </c>
      <c r="CD57" s="72">
        <v>1</v>
      </c>
      <c r="CE57" s="72">
        <v>0</v>
      </c>
      <c r="CF57" s="72">
        <v>1</v>
      </c>
      <c r="CG57" s="72">
        <v>0</v>
      </c>
      <c r="CH57" s="72">
        <v>0</v>
      </c>
      <c r="CI57" s="72">
        <v>0</v>
      </c>
      <c r="CJ57" s="72">
        <v>1</v>
      </c>
      <c r="CK57" s="72">
        <v>0</v>
      </c>
      <c r="CL57" s="72">
        <v>0</v>
      </c>
      <c r="CM57" s="72">
        <v>1</v>
      </c>
      <c r="CN57" s="72">
        <v>0</v>
      </c>
      <c r="CO57" s="72">
        <v>1</v>
      </c>
      <c r="CP57" s="72">
        <v>0</v>
      </c>
      <c r="CQ57" s="72">
        <v>0</v>
      </c>
      <c r="CR57" s="72">
        <v>0</v>
      </c>
      <c r="CS57" s="72">
        <v>0</v>
      </c>
      <c r="CT57" s="72">
        <v>0</v>
      </c>
      <c r="CU57" s="72">
        <v>0</v>
      </c>
      <c r="CV57" s="72">
        <v>1</v>
      </c>
      <c r="CW57" s="72">
        <v>0</v>
      </c>
      <c r="CX57" s="72">
        <v>0</v>
      </c>
      <c r="CY57" s="72">
        <v>0</v>
      </c>
      <c r="CZ57" s="72">
        <v>0</v>
      </c>
      <c r="DA57" s="72">
        <v>0</v>
      </c>
      <c r="DB57" s="72">
        <v>0</v>
      </c>
      <c r="DC57" s="72">
        <v>0</v>
      </c>
      <c r="DD57" s="72">
        <v>0</v>
      </c>
      <c r="DE57" s="72">
        <v>0</v>
      </c>
      <c r="DF57" s="73">
        <v>9</v>
      </c>
      <c r="DG57" s="71">
        <v>1</v>
      </c>
      <c r="DH57" s="73">
        <v>0</v>
      </c>
      <c r="DI57" s="73">
        <v>1</v>
      </c>
      <c r="DJ57" s="73">
        <v>1</v>
      </c>
      <c r="DK57" s="73">
        <v>1</v>
      </c>
      <c r="DL57" s="73">
        <v>1</v>
      </c>
      <c r="DM57" s="73">
        <v>0</v>
      </c>
      <c r="DN57" s="73">
        <v>1</v>
      </c>
      <c r="DO57" s="73">
        <v>0</v>
      </c>
      <c r="DP57" s="73">
        <v>0</v>
      </c>
      <c r="DQ57" s="73">
        <v>1</v>
      </c>
      <c r="DR57" s="73">
        <v>1</v>
      </c>
      <c r="DS57" s="73">
        <v>1</v>
      </c>
      <c r="DT57" s="73">
        <v>1</v>
      </c>
      <c r="DU57" s="73">
        <v>1</v>
      </c>
      <c r="DV57" s="73">
        <v>1</v>
      </c>
      <c r="DW57" s="73">
        <v>0</v>
      </c>
      <c r="DX57" s="73">
        <v>1</v>
      </c>
      <c r="DY57" s="73">
        <v>0</v>
      </c>
      <c r="DZ57" s="73">
        <v>1</v>
      </c>
      <c r="EA57" s="73">
        <v>1</v>
      </c>
      <c r="EB57" s="73">
        <v>1</v>
      </c>
      <c r="EC57" s="73">
        <v>1</v>
      </c>
      <c r="ED57" s="73">
        <v>1</v>
      </c>
      <c r="EE57" s="73">
        <v>1</v>
      </c>
      <c r="EF57" s="73">
        <v>1</v>
      </c>
      <c r="EG57" s="73">
        <v>1</v>
      </c>
      <c r="EH57" s="73">
        <v>1</v>
      </c>
      <c r="EI57" s="73">
        <v>0</v>
      </c>
      <c r="EJ57" s="73">
        <v>0</v>
      </c>
      <c r="EK57" s="73">
        <v>0</v>
      </c>
      <c r="EL57" s="73">
        <v>0</v>
      </c>
      <c r="EM57" s="73">
        <v>0</v>
      </c>
      <c r="EN57" s="73">
        <v>21</v>
      </c>
      <c r="EO57" s="74">
        <f t="shared" si="118"/>
        <v>72</v>
      </c>
      <c r="EW57" s="29"/>
      <c r="EX57" s="29"/>
      <c r="EY57" s="18"/>
      <c r="EZ57" s="18"/>
    </row>
    <row r="58" spans="2:156" ht="15.75" x14ac:dyDescent="0.25">
      <c r="B58" s="68">
        <v>4</v>
      </c>
      <c r="C58" s="69" t="s">
        <v>146</v>
      </c>
      <c r="D58" s="70" t="s">
        <v>147</v>
      </c>
      <c r="E58" s="68" t="s">
        <v>7</v>
      </c>
      <c r="F58" s="68">
        <v>1</v>
      </c>
      <c r="G58" s="68">
        <v>1</v>
      </c>
      <c r="H58" s="68">
        <v>1</v>
      </c>
      <c r="I58" s="68">
        <v>0</v>
      </c>
      <c r="J58" s="68">
        <v>1</v>
      </c>
      <c r="K58" s="68">
        <v>1</v>
      </c>
      <c r="L58" s="68">
        <v>1</v>
      </c>
      <c r="M58" s="68">
        <v>1</v>
      </c>
      <c r="N58" s="68">
        <v>1</v>
      </c>
      <c r="O58" s="68">
        <v>1</v>
      </c>
      <c r="P58" s="68">
        <v>1</v>
      </c>
      <c r="Q58" s="68">
        <v>0</v>
      </c>
      <c r="R58" s="68">
        <v>1</v>
      </c>
      <c r="S58" s="68">
        <v>1</v>
      </c>
      <c r="T58" s="68">
        <v>1</v>
      </c>
      <c r="U58" s="68">
        <v>1</v>
      </c>
      <c r="V58" s="68">
        <v>1</v>
      </c>
      <c r="W58" s="68">
        <v>0</v>
      </c>
      <c r="X58" s="68">
        <v>0</v>
      </c>
      <c r="Y58" s="68">
        <v>1</v>
      </c>
      <c r="Z58" s="68">
        <v>1</v>
      </c>
      <c r="AA58" s="68">
        <v>0</v>
      </c>
      <c r="AB58" s="68">
        <v>0</v>
      </c>
      <c r="AC58" s="68">
        <v>1</v>
      </c>
      <c r="AD58" s="68">
        <v>1</v>
      </c>
      <c r="AE58" s="68">
        <v>1</v>
      </c>
      <c r="AF58" s="68">
        <v>0</v>
      </c>
      <c r="AG58" s="68">
        <v>1</v>
      </c>
      <c r="AH58" s="68">
        <v>1</v>
      </c>
      <c r="AI58" s="68">
        <v>0</v>
      </c>
      <c r="AJ58" s="68">
        <v>1</v>
      </c>
      <c r="AK58" s="68">
        <v>1</v>
      </c>
      <c r="AL58" s="68">
        <v>0</v>
      </c>
      <c r="AM58" s="68">
        <v>1</v>
      </c>
      <c r="AN58" s="68">
        <v>0</v>
      </c>
      <c r="AO58" s="68">
        <v>0</v>
      </c>
      <c r="AP58" s="71">
        <f t="shared" si="117"/>
        <v>25</v>
      </c>
      <c r="AQ58" s="71">
        <v>2</v>
      </c>
      <c r="AR58" s="71">
        <v>1</v>
      </c>
      <c r="AS58" s="71">
        <v>1</v>
      </c>
      <c r="AT58" s="71">
        <v>0</v>
      </c>
      <c r="AU58" s="71">
        <v>1</v>
      </c>
      <c r="AV58" s="71">
        <v>1</v>
      </c>
      <c r="AW58" s="71">
        <v>1</v>
      </c>
      <c r="AX58" s="71">
        <v>1</v>
      </c>
      <c r="AY58" s="71">
        <v>1</v>
      </c>
      <c r="AZ58" s="71">
        <v>1</v>
      </c>
      <c r="BA58" s="71">
        <v>1</v>
      </c>
      <c r="BB58" s="71">
        <v>1</v>
      </c>
      <c r="BC58" s="71">
        <v>1</v>
      </c>
      <c r="BD58" s="71">
        <v>1</v>
      </c>
      <c r="BE58" s="71">
        <v>1</v>
      </c>
      <c r="BF58" s="71">
        <v>1</v>
      </c>
      <c r="BG58" s="71">
        <v>1</v>
      </c>
      <c r="BH58" s="71">
        <v>1</v>
      </c>
      <c r="BI58" s="71">
        <v>1</v>
      </c>
      <c r="BJ58" s="71">
        <v>1</v>
      </c>
      <c r="BK58" s="71">
        <v>1</v>
      </c>
      <c r="BL58" s="71">
        <v>1</v>
      </c>
      <c r="BM58" s="71">
        <v>1</v>
      </c>
      <c r="BN58" s="71">
        <v>1</v>
      </c>
      <c r="BO58" s="71">
        <v>1</v>
      </c>
      <c r="BP58" s="71">
        <v>1</v>
      </c>
      <c r="BQ58" s="71">
        <v>1</v>
      </c>
      <c r="BR58" s="71">
        <v>1</v>
      </c>
      <c r="BS58" s="71">
        <v>1</v>
      </c>
      <c r="BT58" s="71">
        <v>0</v>
      </c>
      <c r="BU58" s="71">
        <v>1</v>
      </c>
      <c r="BV58" s="71">
        <v>1</v>
      </c>
      <c r="BW58" s="71">
        <v>1</v>
      </c>
      <c r="BX58" s="72">
        <v>30</v>
      </c>
      <c r="BY58" s="71">
        <v>2</v>
      </c>
      <c r="BZ58" s="72">
        <v>1</v>
      </c>
      <c r="CA58" s="72">
        <v>0</v>
      </c>
      <c r="CB58" s="72">
        <v>1</v>
      </c>
      <c r="CC58" s="72">
        <v>1</v>
      </c>
      <c r="CD58" s="72">
        <v>0</v>
      </c>
      <c r="CE58" s="72">
        <v>1</v>
      </c>
      <c r="CF58" s="72">
        <v>1</v>
      </c>
      <c r="CG58" s="72">
        <v>1</v>
      </c>
      <c r="CH58" s="72">
        <v>0</v>
      </c>
      <c r="CI58" s="72">
        <v>0</v>
      </c>
      <c r="CJ58" s="72">
        <v>1</v>
      </c>
      <c r="CK58" s="72">
        <v>1</v>
      </c>
      <c r="CL58" s="72">
        <v>1</v>
      </c>
      <c r="CM58" s="72">
        <v>1</v>
      </c>
      <c r="CN58" s="72">
        <v>1</v>
      </c>
      <c r="CO58" s="72">
        <v>1</v>
      </c>
      <c r="CP58" s="72">
        <v>0</v>
      </c>
      <c r="CQ58" s="72">
        <v>0</v>
      </c>
      <c r="CR58" s="72">
        <v>0</v>
      </c>
      <c r="CS58" s="72">
        <v>0</v>
      </c>
      <c r="CT58" s="72">
        <v>0</v>
      </c>
      <c r="CU58" s="72">
        <v>1</v>
      </c>
      <c r="CV58" s="72">
        <v>1</v>
      </c>
      <c r="CW58" s="72">
        <v>0</v>
      </c>
      <c r="CX58" s="72">
        <v>0</v>
      </c>
      <c r="CY58" s="72">
        <v>1</v>
      </c>
      <c r="CZ58" s="72">
        <v>1</v>
      </c>
      <c r="DA58" s="72">
        <v>1</v>
      </c>
      <c r="DB58" s="72">
        <v>1</v>
      </c>
      <c r="DC58" s="72">
        <v>1</v>
      </c>
      <c r="DD58" s="72">
        <v>1</v>
      </c>
      <c r="DE58" s="72">
        <v>1</v>
      </c>
      <c r="DF58" s="73">
        <v>21</v>
      </c>
      <c r="DG58" s="71">
        <v>2</v>
      </c>
      <c r="DH58" s="73">
        <v>1</v>
      </c>
      <c r="DI58" s="73">
        <v>1</v>
      </c>
      <c r="DJ58" s="73">
        <v>1</v>
      </c>
      <c r="DK58" s="73">
        <v>1</v>
      </c>
      <c r="DL58" s="73">
        <v>1</v>
      </c>
      <c r="DM58" s="73">
        <v>1</v>
      </c>
      <c r="DN58" s="73">
        <v>1</v>
      </c>
      <c r="DO58" s="73">
        <v>1</v>
      </c>
      <c r="DP58" s="73">
        <v>0</v>
      </c>
      <c r="DQ58" s="73">
        <v>1</v>
      </c>
      <c r="DR58" s="73">
        <v>1</v>
      </c>
      <c r="DS58" s="73">
        <v>1</v>
      </c>
      <c r="DT58" s="73">
        <v>1</v>
      </c>
      <c r="DU58" s="73">
        <v>1</v>
      </c>
      <c r="DV58" s="73">
        <v>1</v>
      </c>
      <c r="DW58" s="73">
        <v>1</v>
      </c>
      <c r="DX58" s="73">
        <v>1</v>
      </c>
      <c r="DY58" s="73">
        <v>0</v>
      </c>
      <c r="DZ58" s="73">
        <v>1</v>
      </c>
      <c r="EA58" s="73">
        <v>1</v>
      </c>
      <c r="EB58" s="73">
        <v>1</v>
      </c>
      <c r="EC58" s="73">
        <v>1</v>
      </c>
      <c r="ED58" s="73">
        <v>1</v>
      </c>
      <c r="EE58" s="73">
        <v>1</v>
      </c>
      <c r="EF58" s="73">
        <v>1</v>
      </c>
      <c r="EG58" s="73">
        <v>1</v>
      </c>
      <c r="EH58" s="73">
        <v>1</v>
      </c>
      <c r="EI58" s="73">
        <v>0</v>
      </c>
      <c r="EJ58" s="73">
        <v>0</v>
      </c>
      <c r="EK58" s="73">
        <v>0</v>
      </c>
      <c r="EL58" s="73">
        <v>0</v>
      </c>
      <c r="EM58" s="73">
        <v>0</v>
      </c>
      <c r="EN58" s="73">
        <v>25</v>
      </c>
      <c r="EO58" s="74">
        <f t="shared" si="118"/>
        <v>101</v>
      </c>
      <c r="EW58" s="29"/>
      <c r="EX58" s="29"/>
      <c r="EY58" s="18"/>
      <c r="EZ58" s="18"/>
    </row>
    <row r="59" spans="2:156" ht="15.75" x14ac:dyDescent="0.25">
      <c r="B59" s="68">
        <v>5</v>
      </c>
      <c r="C59" s="69" t="s">
        <v>148</v>
      </c>
      <c r="D59" s="70" t="s">
        <v>149</v>
      </c>
      <c r="E59" s="68" t="s">
        <v>7</v>
      </c>
      <c r="F59" s="68">
        <v>0</v>
      </c>
      <c r="G59" s="68">
        <v>1</v>
      </c>
      <c r="H59" s="68">
        <v>1</v>
      </c>
      <c r="I59" s="68">
        <v>1</v>
      </c>
      <c r="J59" s="68">
        <v>1</v>
      </c>
      <c r="K59" s="68">
        <v>1</v>
      </c>
      <c r="L59" s="68">
        <v>1</v>
      </c>
      <c r="M59" s="68">
        <v>0</v>
      </c>
      <c r="N59" s="68">
        <v>1</v>
      </c>
      <c r="O59" s="68">
        <v>1</v>
      </c>
      <c r="P59" s="68">
        <v>1</v>
      </c>
      <c r="Q59" s="68">
        <v>1</v>
      </c>
      <c r="R59" s="68">
        <v>1</v>
      </c>
      <c r="S59" s="68">
        <v>0</v>
      </c>
      <c r="T59" s="68">
        <v>1</v>
      </c>
      <c r="U59" s="68">
        <v>0</v>
      </c>
      <c r="V59" s="68">
        <v>1</v>
      </c>
      <c r="W59" s="68">
        <v>1</v>
      </c>
      <c r="X59" s="68">
        <v>0</v>
      </c>
      <c r="Y59" s="68">
        <v>1</v>
      </c>
      <c r="Z59" s="68">
        <v>1</v>
      </c>
      <c r="AA59" s="68">
        <v>0</v>
      </c>
      <c r="AB59" s="68">
        <v>0</v>
      </c>
      <c r="AC59" s="68">
        <v>1</v>
      </c>
      <c r="AD59" s="68">
        <v>1</v>
      </c>
      <c r="AE59" s="68">
        <v>1</v>
      </c>
      <c r="AF59" s="68">
        <v>1</v>
      </c>
      <c r="AG59" s="68">
        <v>0</v>
      </c>
      <c r="AH59" s="68">
        <v>0</v>
      </c>
      <c r="AI59" s="68">
        <v>1</v>
      </c>
      <c r="AJ59" s="68">
        <v>1</v>
      </c>
      <c r="AK59" s="68">
        <v>1</v>
      </c>
      <c r="AL59" s="68">
        <v>1</v>
      </c>
      <c r="AM59" s="68">
        <v>0</v>
      </c>
      <c r="AN59" s="68">
        <v>0</v>
      </c>
      <c r="AO59" s="68">
        <v>0</v>
      </c>
      <c r="AP59" s="71">
        <f t="shared" si="117"/>
        <v>24</v>
      </c>
      <c r="AQ59" s="71">
        <v>2</v>
      </c>
      <c r="AR59" s="71">
        <v>1</v>
      </c>
      <c r="AS59" s="71">
        <v>1</v>
      </c>
      <c r="AT59" s="71">
        <v>0</v>
      </c>
      <c r="AU59" s="71">
        <v>1</v>
      </c>
      <c r="AV59" s="71">
        <v>0</v>
      </c>
      <c r="AW59" s="71">
        <v>0</v>
      </c>
      <c r="AX59" s="71">
        <v>0</v>
      </c>
      <c r="AY59" s="71">
        <v>0</v>
      </c>
      <c r="AZ59" s="71">
        <v>1</v>
      </c>
      <c r="BA59" s="71">
        <v>0</v>
      </c>
      <c r="BB59" s="71">
        <v>1</v>
      </c>
      <c r="BC59" s="71">
        <v>1</v>
      </c>
      <c r="BD59" s="71">
        <v>0</v>
      </c>
      <c r="BE59" s="71">
        <v>0</v>
      </c>
      <c r="BF59" s="71">
        <v>0</v>
      </c>
      <c r="BG59" s="71">
        <v>1</v>
      </c>
      <c r="BH59" s="71">
        <v>1</v>
      </c>
      <c r="BI59" s="71">
        <v>1</v>
      </c>
      <c r="BJ59" s="71">
        <v>1</v>
      </c>
      <c r="BK59" s="71">
        <v>1</v>
      </c>
      <c r="BL59" s="71">
        <v>0</v>
      </c>
      <c r="BM59" s="71">
        <v>1</v>
      </c>
      <c r="BN59" s="71">
        <v>0</v>
      </c>
      <c r="BO59" s="71">
        <v>0</v>
      </c>
      <c r="BP59" s="71">
        <v>1</v>
      </c>
      <c r="BQ59" s="71">
        <v>1</v>
      </c>
      <c r="BR59" s="71">
        <v>0</v>
      </c>
      <c r="BS59" s="71">
        <v>1</v>
      </c>
      <c r="BT59" s="71">
        <v>0</v>
      </c>
      <c r="BU59" s="71">
        <v>1</v>
      </c>
      <c r="BV59" s="71">
        <v>1</v>
      </c>
      <c r="BW59" s="71">
        <v>1</v>
      </c>
      <c r="BX59" s="72">
        <v>18</v>
      </c>
      <c r="BY59" s="71">
        <v>2</v>
      </c>
      <c r="BZ59" s="72">
        <v>1</v>
      </c>
      <c r="CA59" s="72">
        <v>0</v>
      </c>
      <c r="CB59" s="72">
        <v>1</v>
      </c>
      <c r="CC59" s="72">
        <v>1</v>
      </c>
      <c r="CD59" s="72">
        <v>0</v>
      </c>
      <c r="CE59" s="72">
        <v>1</v>
      </c>
      <c r="CF59" s="72">
        <v>0</v>
      </c>
      <c r="CG59" s="72">
        <v>0</v>
      </c>
      <c r="CH59" s="72">
        <v>0</v>
      </c>
      <c r="CI59" s="72">
        <v>0</v>
      </c>
      <c r="CJ59" s="72">
        <v>1</v>
      </c>
      <c r="CK59" s="72">
        <v>1</v>
      </c>
      <c r="CL59" s="72">
        <v>1</v>
      </c>
      <c r="CM59" s="72">
        <v>1</v>
      </c>
      <c r="CN59" s="72">
        <v>0</v>
      </c>
      <c r="CO59" s="72">
        <v>0</v>
      </c>
      <c r="CP59" s="72">
        <v>0</v>
      </c>
      <c r="CQ59" s="72">
        <v>0</v>
      </c>
      <c r="CR59" s="72">
        <v>0</v>
      </c>
      <c r="CS59" s="72">
        <v>0</v>
      </c>
      <c r="CT59" s="72">
        <v>0</v>
      </c>
      <c r="CU59" s="72">
        <v>0</v>
      </c>
      <c r="CV59" s="72">
        <v>0</v>
      </c>
      <c r="CW59" s="72">
        <v>0</v>
      </c>
      <c r="CX59" s="72">
        <v>0</v>
      </c>
      <c r="CY59" s="72">
        <v>1</v>
      </c>
      <c r="CZ59" s="72">
        <v>1</v>
      </c>
      <c r="DA59" s="72">
        <v>1</v>
      </c>
      <c r="DB59" s="72">
        <v>1</v>
      </c>
      <c r="DC59" s="72">
        <v>1</v>
      </c>
      <c r="DD59" s="72">
        <v>0</v>
      </c>
      <c r="DE59" s="72">
        <v>0</v>
      </c>
      <c r="DF59" s="73">
        <v>13</v>
      </c>
      <c r="DG59" s="71">
        <v>2</v>
      </c>
      <c r="DH59" s="73">
        <v>0</v>
      </c>
      <c r="DI59" s="73">
        <v>1</v>
      </c>
      <c r="DJ59" s="73">
        <v>1</v>
      </c>
      <c r="DK59" s="73">
        <v>1</v>
      </c>
      <c r="DL59" s="73">
        <v>1</v>
      </c>
      <c r="DM59" s="73">
        <v>0</v>
      </c>
      <c r="DN59" s="73">
        <v>1</v>
      </c>
      <c r="DO59" s="73">
        <v>1</v>
      </c>
      <c r="DP59" s="73">
        <v>0</v>
      </c>
      <c r="DQ59" s="73">
        <v>1</v>
      </c>
      <c r="DR59" s="73">
        <v>1</v>
      </c>
      <c r="DS59" s="73">
        <v>1</v>
      </c>
      <c r="DT59" s="73">
        <v>1</v>
      </c>
      <c r="DU59" s="73">
        <v>1</v>
      </c>
      <c r="DV59" s="73">
        <v>1</v>
      </c>
      <c r="DW59" s="73">
        <v>0</v>
      </c>
      <c r="DX59" s="73">
        <v>1</v>
      </c>
      <c r="DY59" s="73">
        <v>0</v>
      </c>
      <c r="DZ59" s="73">
        <v>0</v>
      </c>
      <c r="EA59" s="73">
        <v>1</v>
      </c>
      <c r="EB59" s="73">
        <v>1</v>
      </c>
      <c r="EC59" s="73">
        <v>1</v>
      </c>
      <c r="ED59" s="73">
        <v>1</v>
      </c>
      <c r="EE59" s="73">
        <v>1</v>
      </c>
      <c r="EF59" s="73">
        <v>1</v>
      </c>
      <c r="EG59" s="73">
        <v>1</v>
      </c>
      <c r="EH59" s="73">
        <v>0</v>
      </c>
      <c r="EI59" s="73">
        <v>0</v>
      </c>
      <c r="EJ59" s="73">
        <v>0</v>
      </c>
      <c r="EK59" s="73">
        <v>0</v>
      </c>
      <c r="EL59" s="73">
        <v>0</v>
      </c>
      <c r="EM59" s="73">
        <v>0</v>
      </c>
      <c r="EN59" s="73">
        <v>20</v>
      </c>
      <c r="EO59" s="74">
        <f t="shared" si="118"/>
        <v>75</v>
      </c>
      <c r="EW59" s="29"/>
      <c r="EX59" s="29"/>
      <c r="EY59" s="18"/>
      <c r="EZ59" s="18"/>
    </row>
    <row r="60" spans="2:156" ht="15.75" x14ac:dyDescent="0.25">
      <c r="B60" s="68">
        <v>6</v>
      </c>
      <c r="C60" s="69" t="s">
        <v>150</v>
      </c>
      <c r="D60" s="70" t="s">
        <v>151</v>
      </c>
      <c r="E60" s="68" t="s">
        <v>7</v>
      </c>
      <c r="F60" s="68">
        <v>1</v>
      </c>
      <c r="G60" s="68">
        <v>1</v>
      </c>
      <c r="H60" s="68">
        <v>1</v>
      </c>
      <c r="I60" s="68">
        <v>0</v>
      </c>
      <c r="J60" s="68">
        <v>1</v>
      </c>
      <c r="K60" s="68">
        <v>1</v>
      </c>
      <c r="L60" s="68">
        <v>1</v>
      </c>
      <c r="M60" s="68">
        <v>1</v>
      </c>
      <c r="N60" s="68">
        <v>1</v>
      </c>
      <c r="O60" s="68">
        <v>0</v>
      </c>
      <c r="P60" s="68">
        <v>0</v>
      </c>
      <c r="Q60" s="68">
        <v>1</v>
      </c>
      <c r="R60" s="68">
        <v>1</v>
      </c>
      <c r="S60" s="68">
        <v>1</v>
      </c>
      <c r="T60" s="68">
        <v>1</v>
      </c>
      <c r="U60" s="68">
        <v>1</v>
      </c>
      <c r="V60" s="68">
        <v>1</v>
      </c>
      <c r="W60" s="68">
        <v>1</v>
      </c>
      <c r="X60" s="68">
        <v>0</v>
      </c>
      <c r="Y60" s="68">
        <v>1</v>
      </c>
      <c r="Z60" s="68">
        <v>0</v>
      </c>
      <c r="AA60" s="68">
        <v>0</v>
      </c>
      <c r="AB60" s="68">
        <v>0</v>
      </c>
      <c r="AC60" s="68">
        <v>1</v>
      </c>
      <c r="AD60" s="68">
        <v>1</v>
      </c>
      <c r="AE60" s="68">
        <v>1</v>
      </c>
      <c r="AF60" s="68">
        <v>1</v>
      </c>
      <c r="AG60" s="68">
        <v>0</v>
      </c>
      <c r="AH60" s="68">
        <v>1</v>
      </c>
      <c r="AI60" s="68">
        <v>1</v>
      </c>
      <c r="AJ60" s="68">
        <v>1</v>
      </c>
      <c r="AK60" s="68">
        <v>0</v>
      </c>
      <c r="AL60" s="68">
        <v>0</v>
      </c>
      <c r="AM60" s="68">
        <v>1</v>
      </c>
      <c r="AN60" s="68">
        <v>1</v>
      </c>
      <c r="AO60" s="68">
        <v>0</v>
      </c>
      <c r="AP60" s="71">
        <f t="shared" si="117"/>
        <v>25</v>
      </c>
      <c r="AQ60" s="71">
        <v>1</v>
      </c>
      <c r="AR60" s="71">
        <v>1</v>
      </c>
      <c r="AS60" s="71">
        <v>0</v>
      </c>
      <c r="AT60" s="71">
        <v>1</v>
      </c>
      <c r="AU60" s="71">
        <v>0</v>
      </c>
      <c r="AV60" s="71">
        <v>1</v>
      </c>
      <c r="AW60" s="71">
        <v>0</v>
      </c>
      <c r="AX60" s="71">
        <v>0</v>
      </c>
      <c r="AY60" s="71">
        <v>0</v>
      </c>
      <c r="AZ60" s="71">
        <v>1</v>
      </c>
      <c r="BA60" s="71">
        <v>0</v>
      </c>
      <c r="BB60" s="71">
        <v>1</v>
      </c>
      <c r="BC60" s="71">
        <v>0</v>
      </c>
      <c r="BD60" s="71">
        <v>0</v>
      </c>
      <c r="BE60" s="71">
        <v>1</v>
      </c>
      <c r="BF60" s="71">
        <v>0</v>
      </c>
      <c r="BG60" s="71">
        <v>1</v>
      </c>
      <c r="BH60" s="71">
        <v>1</v>
      </c>
      <c r="BI60" s="71">
        <v>1</v>
      </c>
      <c r="BJ60" s="71">
        <v>1</v>
      </c>
      <c r="BK60" s="71">
        <v>1</v>
      </c>
      <c r="BL60" s="71">
        <v>1</v>
      </c>
      <c r="BM60" s="71">
        <v>1</v>
      </c>
      <c r="BN60" s="71">
        <v>0</v>
      </c>
      <c r="BO60" s="71">
        <v>1</v>
      </c>
      <c r="BP60" s="71">
        <v>1</v>
      </c>
      <c r="BQ60" s="71">
        <v>1</v>
      </c>
      <c r="BR60" s="71">
        <v>1</v>
      </c>
      <c r="BS60" s="71">
        <v>1</v>
      </c>
      <c r="BT60" s="71">
        <v>0</v>
      </c>
      <c r="BU60" s="71">
        <v>0</v>
      </c>
      <c r="BV60" s="71">
        <v>1</v>
      </c>
      <c r="BW60" s="71">
        <v>1</v>
      </c>
      <c r="BX60" s="72">
        <v>20</v>
      </c>
      <c r="BY60" s="71">
        <v>1</v>
      </c>
      <c r="BZ60" s="72">
        <v>1</v>
      </c>
      <c r="CA60" s="72">
        <v>0</v>
      </c>
      <c r="CB60" s="72">
        <v>1</v>
      </c>
      <c r="CC60" s="72">
        <v>1</v>
      </c>
      <c r="CD60" s="72">
        <v>1</v>
      </c>
      <c r="CE60" s="72">
        <v>1</v>
      </c>
      <c r="CF60" s="72">
        <v>1</v>
      </c>
      <c r="CG60" s="72">
        <v>1</v>
      </c>
      <c r="CH60" s="72">
        <v>1</v>
      </c>
      <c r="CI60" s="72">
        <v>0</v>
      </c>
      <c r="CJ60" s="72">
        <v>0</v>
      </c>
      <c r="CK60" s="72">
        <v>1</v>
      </c>
      <c r="CL60" s="72">
        <v>1</v>
      </c>
      <c r="CM60" s="72">
        <v>1</v>
      </c>
      <c r="CN60" s="72">
        <v>1</v>
      </c>
      <c r="CO60" s="72">
        <v>1</v>
      </c>
      <c r="CP60" s="72">
        <v>1</v>
      </c>
      <c r="CQ60" s="72">
        <v>1</v>
      </c>
      <c r="CR60" s="72">
        <v>1</v>
      </c>
      <c r="CS60" s="72">
        <v>0</v>
      </c>
      <c r="CT60" s="72">
        <v>0</v>
      </c>
      <c r="CU60" s="72">
        <v>1</v>
      </c>
      <c r="CV60" s="72">
        <v>1</v>
      </c>
      <c r="CW60" s="72">
        <v>0</v>
      </c>
      <c r="CX60" s="72">
        <v>1</v>
      </c>
      <c r="CY60" s="72">
        <v>1</v>
      </c>
      <c r="CZ60" s="72">
        <v>1</v>
      </c>
      <c r="DA60" s="72">
        <v>0</v>
      </c>
      <c r="DB60" s="72">
        <v>0</v>
      </c>
      <c r="DC60" s="72">
        <v>1</v>
      </c>
      <c r="DD60" s="72">
        <v>0</v>
      </c>
      <c r="DE60" s="72">
        <v>0</v>
      </c>
      <c r="DF60" s="73">
        <v>22</v>
      </c>
      <c r="DG60" s="71">
        <v>1</v>
      </c>
      <c r="DH60" s="73">
        <v>0</v>
      </c>
      <c r="DI60" s="73">
        <v>1</v>
      </c>
      <c r="DJ60" s="73">
        <v>1</v>
      </c>
      <c r="DK60" s="73">
        <v>1</v>
      </c>
      <c r="DL60" s="73">
        <v>0</v>
      </c>
      <c r="DM60" s="73">
        <v>1</v>
      </c>
      <c r="DN60" s="73">
        <v>1</v>
      </c>
      <c r="DO60" s="73">
        <v>1</v>
      </c>
      <c r="DP60" s="73">
        <v>0</v>
      </c>
      <c r="DQ60" s="73">
        <v>1</v>
      </c>
      <c r="DR60" s="73">
        <v>1</v>
      </c>
      <c r="DS60" s="73">
        <v>1</v>
      </c>
      <c r="DT60" s="73">
        <v>1</v>
      </c>
      <c r="DU60" s="73">
        <v>1</v>
      </c>
      <c r="DV60" s="73">
        <v>1</v>
      </c>
      <c r="DW60" s="73">
        <v>1</v>
      </c>
      <c r="DX60" s="73">
        <v>1</v>
      </c>
      <c r="DY60" s="73">
        <v>1</v>
      </c>
      <c r="DZ60" s="73">
        <v>1</v>
      </c>
      <c r="EA60" s="73">
        <v>1</v>
      </c>
      <c r="EB60" s="73">
        <v>1</v>
      </c>
      <c r="EC60" s="73">
        <v>1</v>
      </c>
      <c r="ED60" s="73">
        <v>1</v>
      </c>
      <c r="EE60" s="73">
        <v>1</v>
      </c>
      <c r="EF60" s="73">
        <v>1</v>
      </c>
      <c r="EG60" s="73">
        <v>1</v>
      </c>
      <c r="EH60" s="73">
        <v>1</v>
      </c>
      <c r="EI60" s="73">
        <v>0</v>
      </c>
      <c r="EJ60" s="73">
        <v>0</v>
      </c>
      <c r="EK60" s="73">
        <v>0</v>
      </c>
      <c r="EL60" s="73">
        <v>0</v>
      </c>
      <c r="EM60" s="73">
        <v>0</v>
      </c>
      <c r="EN60" s="73">
        <v>24</v>
      </c>
      <c r="EO60" s="74">
        <f t="shared" si="118"/>
        <v>91</v>
      </c>
      <c r="EW60" s="29"/>
      <c r="EX60" s="29"/>
      <c r="EY60" s="18"/>
      <c r="EZ60" s="18"/>
    </row>
    <row r="61" spans="2:156" ht="15.75" x14ac:dyDescent="0.25">
      <c r="B61" s="68">
        <v>7</v>
      </c>
      <c r="C61" s="69" t="s">
        <v>152</v>
      </c>
      <c r="D61" s="70" t="s">
        <v>153</v>
      </c>
      <c r="E61" s="68" t="s">
        <v>7</v>
      </c>
      <c r="F61" s="68">
        <v>0</v>
      </c>
      <c r="G61" s="68">
        <v>1</v>
      </c>
      <c r="H61" s="68">
        <v>1</v>
      </c>
      <c r="I61" s="68">
        <v>0</v>
      </c>
      <c r="J61" s="68">
        <v>1</v>
      </c>
      <c r="K61" s="68">
        <v>1</v>
      </c>
      <c r="L61" s="68">
        <v>1</v>
      </c>
      <c r="M61" s="68">
        <v>1</v>
      </c>
      <c r="N61" s="68">
        <v>1</v>
      </c>
      <c r="O61" s="68">
        <v>0</v>
      </c>
      <c r="P61" s="68">
        <v>1</v>
      </c>
      <c r="Q61" s="68">
        <v>1</v>
      </c>
      <c r="R61" s="68">
        <v>1</v>
      </c>
      <c r="S61" s="68">
        <v>0</v>
      </c>
      <c r="T61" s="68">
        <v>1</v>
      </c>
      <c r="U61" s="68">
        <v>0</v>
      </c>
      <c r="V61" s="68">
        <v>1</v>
      </c>
      <c r="W61" s="68">
        <v>1</v>
      </c>
      <c r="X61" s="68">
        <v>0</v>
      </c>
      <c r="Y61" s="68">
        <v>0</v>
      </c>
      <c r="Z61" s="68">
        <v>1</v>
      </c>
      <c r="AA61" s="68">
        <v>0</v>
      </c>
      <c r="AB61" s="68">
        <v>0</v>
      </c>
      <c r="AC61" s="68">
        <v>1</v>
      </c>
      <c r="AD61" s="68">
        <v>1</v>
      </c>
      <c r="AE61" s="68">
        <v>1</v>
      </c>
      <c r="AF61" s="68">
        <v>1</v>
      </c>
      <c r="AG61" s="68">
        <v>1</v>
      </c>
      <c r="AH61" s="68">
        <v>1</v>
      </c>
      <c r="AI61" s="68">
        <v>1</v>
      </c>
      <c r="AJ61" s="68">
        <v>1</v>
      </c>
      <c r="AK61" s="68">
        <v>0</v>
      </c>
      <c r="AL61" s="68">
        <v>0</v>
      </c>
      <c r="AM61" s="68">
        <v>1</v>
      </c>
      <c r="AN61" s="68">
        <v>1</v>
      </c>
      <c r="AO61" s="68">
        <v>0</v>
      </c>
      <c r="AP61" s="71">
        <f t="shared" si="117"/>
        <v>24</v>
      </c>
      <c r="AQ61" s="71">
        <v>2</v>
      </c>
      <c r="AR61" s="71">
        <v>1</v>
      </c>
      <c r="AS61" s="71">
        <v>1</v>
      </c>
      <c r="AT61" s="71">
        <v>0</v>
      </c>
      <c r="AU61" s="71">
        <v>1</v>
      </c>
      <c r="AV61" s="71">
        <v>1</v>
      </c>
      <c r="AW61" s="71">
        <v>1</v>
      </c>
      <c r="AX61" s="71">
        <v>0</v>
      </c>
      <c r="AY61" s="71">
        <v>1</v>
      </c>
      <c r="AZ61" s="71">
        <v>1</v>
      </c>
      <c r="BA61" s="71">
        <v>1</v>
      </c>
      <c r="BB61" s="71">
        <v>0</v>
      </c>
      <c r="BC61" s="71">
        <v>1</v>
      </c>
      <c r="BD61" s="71">
        <v>1</v>
      </c>
      <c r="BE61" s="71">
        <v>0</v>
      </c>
      <c r="BF61" s="71">
        <v>0</v>
      </c>
      <c r="BG61" s="71">
        <v>1</v>
      </c>
      <c r="BH61" s="71">
        <v>1</v>
      </c>
      <c r="BI61" s="71">
        <v>1</v>
      </c>
      <c r="BJ61" s="71">
        <v>1</v>
      </c>
      <c r="BK61" s="71">
        <v>1</v>
      </c>
      <c r="BL61" s="71">
        <v>1</v>
      </c>
      <c r="BM61" s="71">
        <v>1</v>
      </c>
      <c r="BN61" s="71">
        <v>1</v>
      </c>
      <c r="BO61" s="71">
        <v>1</v>
      </c>
      <c r="BP61" s="71">
        <v>1</v>
      </c>
      <c r="BQ61" s="71">
        <v>1</v>
      </c>
      <c r="BR61" s="71">
        <v>0</v>
      </c>
      <c r="BS61" s="71">
        <v>1</v>
      </c>
      <c r="BT61" s="71">
        <v>0</v>
      </c>
      <c r="BU61" s="71">
        <v>1</v>
      </c>
      <c r="BV61" s="71">
        <v>1</v>
      </c>
      <c r="BW61" s="71">
        <v>1</v>
      </c>
      <c r="BX61" s="72">
        <v>25</v>
      </c>
      <c r="BY61" s="71">
        <v>2</v>
      </c>
      <c r="BZ61" s="72">
        <v>1</v>
      </c>
      <c r="CA61" s="72">
        <v>0</v>
      </c>
      <c r="CB61" s="72">
        <v>1</v>
      </c>
      <c r="CC61" s="72">
        <v>1</v>
      </c>
      <c r="CD61" s="72">
        <v>0</v>
      </c>
      <c r="CE61" s="72">
        <v>0</v>
      </c>
      <c r="CF61" s="72">
        <v>1</v>
      </c>
      <c r="CG61" s="72">
        <v>0</v>
      </c>
      <c r="CH61" s="72">
        <v>0</v>
      </c>
      <c r="CI61" s="72">
        <v>0</v>
      </c>
      <c r="CJ61" s="72">
        <v>1</v>
      </c>
      <c r="CK61" s="72">
        <v>1</v>
      </c>
      <c r="CL61" s="72">
        <v>1</v>
      </c>
      <c r="CM61" s="72">
        <v>1</v>
      </c>
      <c r="CN61" s="72">
        <v>1</v>
      </c>
      <c r="CO61" s="72">
        <v>1</v>
      </c>
      <c r="CP61" s="72">
        <v>0</v>
      </c>
      <c r="CQ61" s="72">
        <v>0</v>
      </c>
      <c r="CR61" s="72">
        <v>0</v>
      </c>
      <c r="CS61" s="72">
        <v>0</v>
      </c>
      <c r="CT61" s="72">
        <v>0</v>
      </c>
      <c r="CU61" s="72">
        <v>1</v>
      </c>
      <c r="CV61" s="72">
        <v>0</v>
      </c>
      <c r="CW61" s="72">
        <v>0</v>
      </c>
      <c r="CX61" s="72">
        <v>0</v>
      </c>
      <c r="CY61" s="72">
        <v>1</v>
      </c>
      <c r="CZ61" s="72">
        <v>1</v>
      </c>
      <c r="DA61" s="72">
        <v>0</v>
      </c>
      <c r="DB61" s="72">
        <v>1</v>
      </c>
      <c r="DC61" s="72">
        <v>1</v>
      </c>
      <c r="DD61" s="72">
        <v>1</v>
      </c>
      <c r="DE61" s="72">
        <v>0</v>
      </c>
      <c r="DF61" s="73">
        <v>16</v>
      </c>
      <c r="DG61" s="71">
        <v>2</v>
      </c>
      <c r="DH61" s="73">
        <v>1</v>
      </c>
      <c r="DI61" s="73">
        <v>1</v>
      </c>
      <c r="DJ61" s="73">
        <v>1</v>
      </c>
      <c r="DK61" s="73">
        <v>1</v>
      </c>
      <c r="DL61" s="73">
        <v>0</v>
      </c>
      <c r="DM61" s="73">
        <v>1</v>
      </c>
      <c r="DN61" s="73">
        <v>1</v>
      </c>
      <c r="DO61" s="73">
        <v>1</v>
      </c>
      <c r="DP61" s="73">
        <v>1</v>
      </c>
      <c r="DQ61" s="73">
        <v>1</v>
      </c>
      <c r="DR61" s="73">
        <v>1</v>
      </c>
      <c r="DS61" s="73">
        <v>1</v>
      </c>
      <c r="DT61" s="73">
        <v>1</v>
      </c>
      <c r="DU61" s="73">
        <v>1</v>
      </c>
      <c r="DV61" s="73">
        <v>1</v>
      </c>
      <c r="DW61" s="73">
        <v>0</v>
      </c>
      <c r="DX61" s="73">
        <v>1</v>
      </c>
      <c r="DY61" s="73">
        <v>1</v>
      </c>
      <c r="DZ61" s="73">
        <v>1</v>
      </c>
      <c r="EA61" s="73">
        <v>1</v>
      </c>
      <c r="EB61" s="73">
        <v>1</v>
      </c>
      <c r="EC61" s="73">
        <v>1</v>
      </c>
      <c r="ED61" s="73">
        <v>1</v>
      </c>
      <c r="EE61" s="73">
        <v>1</v>
      </c>
      <c r="EF61" s="73">
        <v>0</v>
      </c>
      <c r="EG61" s="73">
        <v>1</v>
      </c>
      <c r="EH61" s="73">
        <v>1</v>
      </c>
      <c r="EI61" s="73">
        <v>0</v>
      </c>
      <c r="EJ61" s="73">
        <v>0</v>
      </c>
      <c r="EK61" s="73">
        <v>0</v>
      </c>
      <c r="EL61" s="73">
        <v>0</v>
      </c>
      <c r="EM61" s="73">
        <v>0</v>
      </c>
      <c r="EN61" s="73">
        <v>24</v>
      </c>
      <c r="EO61" s="74">
        <f t="shared" si="118"/>
        <v>89</v>
      </c>
      <c r="EW61" s="29"/>
      <c r="EX61" s="29"/>
      <c r="EY61" s="18"/>
      <c r="EZ61" s="18"/>
    </row>
    <row r="62" spans="2:156" ht="15.75" x14ac:dyDescent="0.25">
      <c r="B62" s="68">
        <v>8</v>
      </c>
      <c r="C62" s="69" t="s">
        <v>154</v>
      </c>
      <c r="D62" s="70" t="s">
        <v>155</v>
      </c>
      <c r="E62" s="68" t="s">
        <v>7</v>
      </c>
      <c r="F62" s="68">
        <v>0</v>
      </c>
      <c r="G62" s="68">
        <v>1</v>
      </c>
      <c r="H62" s="68">
        <v>1</v>
      </c>
      <c r="I62" s="68">
        <v>0</v>
      </c>
      <c r="J62" s="68">
        <v>1</v>
      </c>
      <c r="K62" s="68">
        <v>1</v>
      </c>
      <c r="L62" s="68">
        <v>1</v>
      </c>
      <c r="M62" s="68">
        <v>1</v>
      </c>
      <c r="N62" s="68">
        <v>1</v>
      </c>
      <c r="O62" s="68">
        <v>0</v>
      </c>
      <c r="P62" s="68">
        <v>0</v>
      </c>
      <c r="Q62" s="68">
        <v>1</v>
      </c>
      <c r="R62" s="68">
        <v>0</v>
      </c>
      <c r="S62" s="68">
        <v>1</v>
      </c>
      <c r="T62" s="68">
        <v>1</v>
      </c>
      <c r="U62" s="68">
        <v>1</v>
      </c>
      <c r="V62" s="68">
        <v>1</v>
      </c>
      <c r="W62" s="68">
        <v>1</v>
      </c>
      <c r="X62" s="68">
        <v>0</v>
      </c>
      <c r="Y62" s="68">
        <v>0</v>
      </c>
      <c r="Z62" s="68">
        <v>1</v>
      </c>
      <c r="AA62" s="68">
        <v>0</v>
      </c>
      <c r="AB62" s="68">
        <v>0</v>
      </c>
      <c r="AC62" s="68">
        <v>0</v>
      </c>
      <c r="AD62" s="68">
        <v>1</v>
      </c>
      <c r="AE62" s="68">
        <v>1</v>
      </c>
      <c r="AF62" s="68">
        <v>0</v>
      </c>
      <c r="AG62" s="68">
        <v>0</v>
      </c>
      <c r="AH62" s="68">
        <v>1</v>
      </c>
      <c r="AI62" s="68">
        <v>1</v>
      </c>
      <c r="AJ62" s="68">
        <v>1</v>
      </c>
      <c r="AK62" s="68">
        <v>0</v>
      </c>
      <c r="AL62" s="68">
        <v>0</v>
      </c>
      <c r="AM62" s="68">
        <v>0</v>
      </c>
      <c r="AN62" s="68">
        <v>1</v>
      </c>
      <c r="AO62" s="68">
        <v>1</v>
      </c>
      <c r="AP62" s="71">
        <f t="shared" si="117"/>
        <v>21</v>
      </c>
      <c r="AQ62" s="71">
        <v>2</v>
      </c>
      <c r="AR62" s="71">
        <v>1</v>
      </c>
      <c r="AS62" s="71">
        <v>1</v>
      </c>
      <c r="AT62" s="71">
        <v>0</v>
      </c>
      <c r="AU62" s="71">
        <v>1</v>
      </c>
      <c r="AV62" s="71">
        <v>0</v>
      </c>
      <c r="AW62" s="71">
        <v>1</v>
      </c>
      <c r="AX62" s="71">
        <v>1</v>
      </c>
      <c r="AY62" s="71">
        <v>1</v>
      </c>
      <c r="AZ62" s="71">
        <v>0</v>
      </c>
      <c r="BA62" s="71">
        <v>1</v>
      </c>
      <c r="BB62" s="71">
        <v>1</v>
      </c>
      <c r="BC62" s="71">
        <v>1</v>
      </c>
      <c r="BD62" s="71">
        <v>1</v>
      </c>
      <c r="BE62" s="71">
        <v>1</v>
      </c>
      <c r="BF62" s="71">
        <v>1</v>
      </c>
      <c r="BG62" s="71">
        <v>1</v>
      </c>
      <c r="BH62" s="71">
        <v>0</v>
      </c>
      <c r="BI62" s="71">
        <v>1</v>
      </c>
      <c r="BJ62" s="71">
        <v>1</v>
      </c>
      <c r="BK62" s="71">
        <v>1</v>
      </c>
      <c r="BL62" s="71">
        <v>1</v>
      </c>
      <c r="BM62" s="71">
        <v>1</v>
      </c>
      <c r="BN62" s="71">
        <v>1</v>
      </c>
      <c r="BO62" s="71">
        <v>1</v>
      </c>
      <c r="BP62" s="71">
        <v>0</v>
      </c>
      <c r="BQ62" s="71">
        <v>1</v>
      </c>
      <c r="BR62" s="71">
        <v>1</v>
      </c>
      <c r="BS62" s="71">
        <v>1</v>
      </c>
      <c r="BT62" s="71">
        <v>0</v>
      </c>
      <c r="BU62" s="71">
        <v>1</v>
      </c>
      <c r="BV62" s="71">
        <v>0</v>
      </c>
      <c r="BW62" s="71">
        <v>0</v>
      </c>
      <c r="BX62" s="72">
        <v>24</v>
      </c>
      <c r="BY62" s="71">
        <v>2</v>
      </c>
      <c r="BZ62" s="72">
        <v>1</v>
      </c>
      <c r="CA62" s="72">
        <v>0</v>
      </c>
      <c r="CB62" s="72">
        <v>1</v>
      </c>
      <c r="CC62" s="72">
        <v>1</v>
      </c>
      <c r="CD62" s="72">
        <v>0</v>
      </c>
      <c r="CE62" s="72">
        <v>1</v>
      </c>
      <c r="CF62" s="72">
        <v>1</v>
      </c>
      <c r="CG62" s="72">
        <v>0</v>
      </c>
      <c r="CH62" s="72">
        <v>0</v>
      </c>
      <c r="CI62" s="72">
        <v>0</v>
      </c>
      <c r="CJ62" s="72">
        <v>0</v>
      </c>
      <c r="CK62" s="72">
        <v>0</v>
      </c>
      <c r="CL62" s="72">
        <v>0</v>
      </c>
      <c r="CM62" s="72">
        <v>1</v>
      </c>
      <c r="CN62" s="72">
        <v>1</v>
      </c>
      <c r="CO62" s="72">
        <v>0</v>
      </c>
      <c r="CP62" s="72">
        <v>0</v>
      </c>
      <c r="CQ62" s="72">
        <v>0</v>
      </c>
      <c r="CR62" s="72">
        <v>0</v>
      </c>
      <c r="CS62" s="72">
        <v>0</v>
      </c>
      <c r="CT62" s="72">
        <v>0</v>
      </c>
      <c r="CU62" s="72">
        <v>0</v>
      </c>
      <c r="CV62" s="72">
        <v>0</v>
      </c>
      <c r="CW62" s="72">
        <v>0</v>
      </c>
      <c r="CX62" s="72">
        <v>0</v>
      </c>
      <c r="CY62" s="72">
        <v>0</v>
      </c>
      <c r="CZ62" s="72">
        <v>1</v>
      </c>
      <c r="DA62" s="72">
        <v>1</v>
      </c>
      <c r="DB62" s="72">
        <v>1</v>
      </c>
      <c r="DC62" s="72">
        <v>1</v>
      </c>
      <c r="DD62" s="72">
        <v>0</v>
      </c>
      <c r="DE62" s="72">
        <v>0</v>
      </c>
      <c r="DF62" s="73">
        <v>11</v>
      </c>
      <c r="DG62" s="71">
        <v>2</v>
      </c>
      <c r="DH62" s="73">
        <v>1</v>
      </c>
      <c r="DI62" s="73">
        <v>1</v>
      </c>
      <c r="DJ62" s="73">
        <v>1</v>
      </c>
      <c r="DK62" s="73">
        <v>1</v>
      </c>
      <c r="DL62" s="73">
        <v>1</v>
      </c>
      <c r="DM62" s="73">
        <v>1</v>
      </c>
      <c r="DN62" s="73">
        <v>1</v>
      </c>
      <c r="DO62" s="73">
        <v>0</v>
      </c>
      <c r="DP62" s="73">
        <v>0</v>
      </c>
      <c r="DQ62" s="73">
        <v>1</v>
      </c>
      <c r="DR62" s="73">
        <v>1</v>
      </c>
      <c r="DS62" s="73">
        <v>0</v>
      </c>
      <c r="DT62" s="73">
        <v>0</v>
      </c>
      <c r="DU62" s="73">
        <v>1</v>
      </c>
      <c r="DV62" s="73">
        <v>0</v>
      </c>
      <c r="DW62" s="73">
        <v>0</v>
      </c>
      <c r="DX62" s="73">
        <v>0</v>
      </c>
      <c r="DY62" s="73">
        <v>0</v>
      </c>
      <c r="DZ62" s="73">
        <v>0</v>
      </c>
      <c r="EA62" s="73">
        <v>1</v>
      </c>
      <c r="EB62" s="73">
        <v>1</v>
      </c>
      <c r="EC62" s="73">
        <v>1</v>
      </c>
      <c r="ED62" s="73">
        <v>1</v>
      </c>
      <c r="EE62" s="73">
        <v>0</v>
      </c>
      <c r="EF62" s="73">
        <v>0</v>
      </c>
      <c r="EG62" s="73">
        <v>1</v>
      </c>
      <c r="EH62" s="73">
        <v>0</v>
      </c>
      <c r="EI62" s="73">
        <v>0</v>
      </c>
      <c r="EJ62" s="73">
        <v>0</v>
      </c>
      <c r="EK62" s="73">
        <v>0</v>
      </c>
      <c r="EL62" s="73">
        <v>0</v>
      </c>
      <c r="EM62" s="73">
        <v>0</v>
      </c>
      <c r="EN62" s="73">
        <v>15</v>
      </c>
      <c r="EO62" s="74">
        <f t="shared" si="118"/>
        <v>71</v>
      </c>
      <c r="EW62" s="29"/>
      <c r="EX62" s="29"/>
      <c r="EY62" s="18"/>
      <c r="EZ62" s="18"/>
    </row>
    <row r="63" spans="2:156" ht="15.75" x14ac:dyDescent="0.25">
      <c r="B63" s="68">
        <v>9</v>
      </c>
      <c r="C63" s="69" t="s">
        <v>156</v>
      </c>
      <c r="D63" s="70" t="s">
        <v>157</v>
      </c>
      <c r="E63" s="68" t="s">
        <v>7</v>
      </c>
      <c r="F63" s="68">
        <v>1</v>
      </c>
      <c r="G63" s="68">
        <v>1</v>
      </c>
      <c r="H63" s="68">
        <v>1</v>
      </c>
      <c r="I63" s="68">
        <v>1</v>
      </c>
      <c r="J63" s="68">
        <v>1</v>
      </c>
      <c r="K63" s="68">
        <v>0</v>
      </c>
      <c r="L63" s="68">
        <v>1</v>
      </c>
      <c r="M63" s="68">
        <v>0</v>
      </c>
      <c r="N63" s="68">
        <v>1</v>
      </c>
      <c r="O63" s="68">
        <v>1</v>
      </c>
      <c r="P63" s="68">
        <v>1</v>
      </c>
      <c r="Q63" s="68">
        <v>0</v>
      </c>
      <c r="R63" s="68">
        <v>1</v>
      </c>
      <c r="S63" s="68">
        <v>0</v>
      </c>
      <c r="T63" s="68">
        <v>1</v>
      </c>
      <c r="U63" s="68">
        <v>1</v>
      </c>
      <c r="V63" s="68">
        <v>1</v>
      </c>
      <c r="W63" s="68">
        <v>0</v>
      </c>
      <c r="X63" s="68">
        <v>0</v>
      </c>
      <c r="Y63" s="68">
        <v>0</v>
      </c>
      <c r="Z63" s="68">
        <v>0</v>
      </c>
      <c r="AA63" s="68">
        <v>0</v>
      </c>
      <c r="AB63" s="68">
        <v>1</v>
      </c>
      <c r="AC63" s="68">
        <v>1</v>
      </c>
      <c r="AD63" s="68">
        <v>1</v>
      </c>
      <c r="AE63" s="68">
        <v>1</v>
      </c>
      <c r="AF63" s="68">
        <v>1</v>
      </c>
      <c r="AG63" s="68">
        <v>0</v>
      </c>
      <c r="AH63" s="68">
        <v>1</v>
      </c>
      <c r="AI63" s="68">
        <v>0</v>
      </c>
      <c r="AJ63" s="68">
        <v>1</v>
      </c>
      <c r="AK63" s="68">
        <v>1</v>
      </c>
      <c r="AL63" s="68">
        <v>1</v>
      </c>
      <c r="AM63" s="68">
        <v>1</v>
      </c>
      <c r="AN63" s="68">
        <v>1</v>
      </c>
      <c r="AO63" s="68">
        <v>0</v>
      </c>
      <c r="AP63" s="71">
        <f t="shared" si="117"/>
        <v>24</v>
      </c>
      <c r="AQ63" s="71">
        <v>1</v>
      </c>
      <c r="AR63" s="71">
        <v>1</v>
      </c>
      <c r="AS63" s="71">
        <v>0</v>
      </c>
      <c r="AT63" s="71">
        <v>1</v>
      </c>
      <c r="AU63" s="71">
        <v>0</v>
      </c>
      <c r="AV63" s="71">
        <v>1</v>
      </c>
      <c r="AW63" s="71">
        <v>0</v>
      </c>
      <c r="AX63" s="71">
        <v>1</v>
      </c>
      <c r="AY63" s="71">
        <v>1</v>
      </c>
      <c r="AZ63" s="71">
        <v>1</v>
      </c>
      <c r="BA63" s="71">
        <v>1</v>
      </c>
      <c r="BB63" s="71">
        <v>0</v>
      </c>
      <c r="BC63" s="71">
        <v>1</v>
      </c>
      <c r="BD63" s="71">
        <v>1</v>
      </c>
      <c r="BE63" s="71">
        <v>1</v>
      </c>
      <c r="BF63" s="71">
        <v>1</v>
      </c>
      <c r="BG63" s="71">
        <v>1</v>
      </c>
      <c r="BH63" s="71">
        <v>1</v>
      </c>
      <c r="BI63" s="71">
        <v>1</v>
      </c>
      <c r="BJ63" s="71">
        <v>1</v>
      </c>
      <c r="BK63" s="71">
        <v>1</v>
      </c>
      <c r="BL63" s="71">
        <v>1</v>
      </c>
      <c r="BM63" s="71">
        <v>1</v>
      </c>
      <c r="BN63" s="71">
        <v>1</v>
      </c>
      <c r="BO63" s="71">
        <v>1</v>
      </c>
      <c r="BP63" s="71">
        <v>0</v>
      </c>
      <c r="BQ63" s="71">
        <v>1</v>
      </c>
      <c r="BR63" s="71">
        <v>1</v>
      </c>
      <c r="BS63" s="71">
        <v>0</v>
      </c>
      <c r="BT63" s="71">
        <v>0</v>
      </c>
      <c r="BU63" s="71">
        <v>1</v>
      </c>
      <c r="BV63" s="71">
        <v>1</v>
      </c>
      <c r="BW63" s="71">
        <v>1</v>
      </c>
      <c r="BX63" s="72">
        <v>25</v>
      </c>
      <c r="BY63" s="71">
        <v>1</v>
      </c>
      <c r="BZ63" s="72">
        <v>1</v>
      </c>
      <c r="CA63" s="72">
        <v>0</v>
      </c>
      <c r="CB63" s="72">
        <v>1</v>
      </c>
      <c r="CC63" s="72">
        <v>1</v>
      </c>
      <c r="CD63" s="72">
        <v>1</v>
      </c>
      <c r="CE63" s="72">
        <v>0</v>
      </c>
      <c r="CF63" s="72">
        <v>1</v>
      </c>
      <c r="CG63" s="72">
        <v>1</v>
      </c>
      <c r="CH63" s="72">
        <v>0</v>
      </c>
      <c r="CI63" s="72">
        <v>0</v>
      </c>
      <c r="CJ63" s="72">
        <v>1</v>
      </c>
      <c r="CK63" s="72">
        <v>1</v>
      </c>
      <c r="CL63" s="72">
        <v>1</v>
      </c>
      <c r="CM63" s="72">
        <v>1</v>
      </c>
      <c r="CN63" s="72">
        <v>1</v>
      </c>
      <c r="CO63" s="72">
        <v>0</v>
      </c>
      <c r="CP63" s="72">
        <v>0</v>
      </c>
      <c r="CQ63" s="72">
        <v>0</v>
      </c>
      <c r="CR63" s="72">
        <v>0</v>
      </c>
      <c r="CS63" s="72">
        <v>0</v>
      </c>
      <c r="CT63" s="72">
        <v>0</v>
      </c>
      <c r="CU63" s="72">
        <v>0</v>
      </c>
      <c r="CV63" s="72">
        <v>0</v>
      </c>
      <c r="CW63" s="72">
        <v>0</v>
      </c>
      <c r="CX63" s="72">
        <v>0</v>
      </c>
      <c r="CY63" s="72">
        <v>0</v>
      </c>
      <c r="CZ63" s="72">
        <v>0</v>
      </c>
      <c r="DA63" s="72">
        <v>0</v>
      </c>
      <c r="DB63" s="72">
        <v>0</v>
      </c>
      <c r="DC63" s="72">
        <v>0</v>
      </c>
      <c r="DD63" s="72">
        <v>0</v>
      </c>
      <c r="DE63" s="72">
        <v>0</v>
      </c>
      <c r="DF63" s="73">
        <v>11</v>
      </c>
      <c r="DG63" s="71">
        <v>1</v>
      </c>
      <c r="DH63" s="73">
        <v>1</v>
      </c>
      <c r="DI63" s="73">
        <v>1</v>
      </c>
      <c r="DJ63" s="73">
        <v>1</v>
      </c>
      <c r="DK63" s="73">
        <v>1</v>
      </c>
      <c r="DL63" s="73">
        <v>1</v>
      </c>
      <c r="DM63" s="73">
        <v>1</v>
      </c>
      <c r="DN63" s="73">
        <v>1</v>
      </c>
      <c r="DO63" s="73">
        <v>1</v>
      </c>
      <c r="DP63" s="73">
        <v>1</v>
      </c>
      <c r="DQ63" s="73">
        <v>1</v>
      </c>
      <c r="DR63" s="73">
        <v>1</v>
      </c>
      <c r="DS63" s="73">
        <v>1</v>
      </c>
      <c r="DT63" s="73">
        <v>1</v>
      </c>
      <c r="DU63" s="73">
        <v>1</v>
      </c>
      <c r="DV63" s="73">
        <v>1</v>
      </c>
      <c r="DW63" s="73">
        <v>0</v>
      </c>
      <c r="DX63" s="73">
        <v>1</v>
      </c>
      <c r="DY63" s="73">
        <v>0</v>
      </c>
      <c r="DZ63" s="73">
        <v>0</v>
      </c>
      <c r="EA63" s="73">
        <v>1</v>
      </c>
      <c r="EB63" s="73">
        <v>1</v>
      </c>
      <c r="EC63" s="73">
        <v>1</v>
      </c>
      <c r="ED63" s="73">
        <v>1</v>
      </c>
      <c r="EE63" s="73">
        <v>1</v>
      </c>
      <c r="EF63" s="73">
        <v>0</v>
      </c>
      <c r="EG63" s="73">
        <v>1</v>
      </c>
      <c r="EH63" s="73">
        <v>1</v>
      </c>
      <c r="EI63" s="73">
        <v>0</v>
      </c>
      <c r="EJ63" s="73">
        <v>0</v>
      </c>
      <c r="EK63" s="73">
        <v>0</v>
      </c>
      <c r="EL63" s="73">
        <v>0</v>
      </c>
      <c r="EM63" s="73">
        <v>0</v>
      </c>
      <c r="EN63" s="73">
        <v>23</v>
      </c>
      <c r="EO63" s="74">
        <f t="shared" si="118"/>
        <v>83</v>
      </c>
      <c r="EW63" s="29"/>
      <c r="EX63" s="29"/>
      <c r="EY63" s="18"/>
      <c r="EZ63" s="18"/>
    </row>
    <row r="64" spans="2:156" ht="15.75" x14ac:dyDescent="0.25">
      <c r="B64" s="68">
        <v>10</v>
      </c>
      <c r="C64" s="69" t="s">
        <v>158</v>
      </c>
      <c r="D64" s="70" t="s">
        <v>159</v>
      </c>
      <c r="E64" s="68" t="s">
        <v>7</v>
      </c>
      <c r="F64" s="68">
        <v>0</v>
      </c>
      <c r="G64" s="68">
        <v>1</v>
      </c>
      <c r="H64" s="68">
        <v>1</v>
      </c>
      <c r="I64" s="68">
        <v>0</v>
      </c>
      <c r="J64" s="68">
        <v>0</v>
      </c>
      <c r="K64" s="68">
        <v>1</v>
      </c>
      <c r="L64" s="68">
        <v>1</v>
      </c>
      <c r="M64" s="68">
        <v>0</v>
      </c>
      <c r="N64" s="68">
        <v>0</v>
      </c>
      <c r="O64" s="68">
        <v>0</v>
      </c>
      <c r="P64" s="68">
        <v>0</v>
      </c>
      <c r="Q64" s="68">
        <v>1</v>
      </c>
      <c r="R64" s="68">
        <v>0</v>
      </c>
      <c r="S64" s="68">
        <v>1</v>
      </c>
      <c r="T64" s="68">
        <v>1</v>
      </c>
      <c r="U64" s="68">
        <v>1</v>
      </c>
      <c r="V64" s="68">
        <v>1</v>
      </c>
      <c r="W64" s="68">
        <v>1</v>
      </c>
      <c r="X64" s="68">
        <v>1</v>
      </c>
      <c r="Y64" s="68">
        <v>0</v>
      </c>
      <c r="Z64" s="68">
        <v>1</v>
      </c>
      <c r="AA64" s="68">
        <v>0</v>
      </c>
      <c r="AB64" s="68">
        <v>0</v>
      </c>
      <c r="AC64" s="68">
        <v>1</v>
      </c>
      <c r="AD64" s="68">
        <v>1</v>
      </c>
      <c r="AE64" s="68">
        <v>1</v>
      </c>
      <c r="AF64" s="68">
        <v>0</v>
      </c>
      <c r="AG64" s="68">
        <v>0</v>
      </c>
      <c r="AH64" s="68">
        <v>1</v>
      </c>
      <c r="AI64" s="68">
        <v>1</v>
      </c>
      <c r="AJ64" s="68">
        <v>1</v>
      </c>
      <c r="AK64" s="68">
        <v>0</v>
      </c>
      <c r="AL64" s="68">
        <v>1</v>
      </c>
      <c r="AM64" s="68">
        <v>0</v>
      </c>
      <c r="AN64" s="68">
        <v>1</v>
      </c>
      <c r="AO64" s="68">
        <v>1</v>
      </c>
      <c r="AP64" s="71">
        <f t="shared" si="117"/>
        <v>21</v>
      </c>
      <c r="AQ64" s="71">
        <v>2</v>
      </c>
      <c r="AR64" s="71">
        <v>1</v>
      </c>
      <c r="AS64" s="71">
        <v>0</v>
      </c>
      <c r="AT64" s="71">
        <v>1</v>
      </c>
      <c r="AU64" s="71">
        <v>1</v>
      </c>
      <c r="AV64" s="71">
        <v>1</v>
      </c>
      <c r="AW64" s="71">
        <v>1</v>
      </c>
      <c r="AX64" s="71">
        <v>0</v>
      </c>
      <c r="AY64" s="71">
        <v>1</v>
      </c>
      <c r="AZ64" s="71">
        <v>1</v>
      </c>
      <c r="BA64" s="71">
        <v>1</v>
      </c>
      <c r="BB64" s="71">
        <v>1</v>
      </c>
      <c r="BC64" s="71">
        <v>1</v>
      </c>
      <c r="BD64" s="71">
        <v>1</v>
      </c>
      <c r="BE64" s="71">
        <v>0</v>
      </c>
      <c r="BF64" s="71">
        <v>0</v>
      </c>
      <c r="BG64" s="71">
        <v>1</v>
      </c>
      <c r="BH64" s="71">
        <v>1</v>
      </c>
      <c r="BI64" s="71">
        <v>1</v>
      </c>
      <c r="BJ64" s="71">
        <v>1</v>
      </c>
      <c r="BK64" s="71">
        <v>1</v>
      </c>
      <c r="BL64" s="71">
        <v>1</v>
      </c>
      <c r="BM64" s="71">
        <v>1</v>
      </c>
      <c r="BN64" s="71">
        <v>1</v>
      </c>
      <c r="BO64" s="71">
        <v>1</v>
      </c>
      <c r="BP64" s="71">
        <v>1</v>
      </c>
      <c r="BQ64" s="71">
        <v>0</v>
      </c>
      <c r="BR64" s="71">
        <v>0</v>
      </c>
      <c r="BS64" s="71">
        <v>1</v>
      </c>
      <c r="BT64" s="71">
        <v>0</v>
      </c>
      <c r="BU64" s="71">
        <v>1</v>
      </c>
      <c r="BV64" s="71">
        <v>0</v>
      </c>
      <c r="BW64" s="71">
        <v>0</v>
      </c>
      <c r="BX64" s="72">
        <v>23</v>
      </c>
      <c r="BY64" s="71">
        <v>2</v>
      </c>
      <c r="BZ64" s="72">
        <v>1</v>
      </c>
      <c r="CA64" s="72">
        <v>0</v>
      </c>
      <c r="CB64" s="72">
        <v>1</v>
      </c>
      <c r="CC64" s="72">
        <v>0</v>
      </c>
      <c r="CD64" s="72">
        <v>0</v>
      </c>
      <c r="CE64" s="72">
        <v>1</v>
      </c>
      <c r="CF64" s="72">
        <v>1</v>
      </c>
      <c r="CG64" s="72">
        <v>1</v>
      </c>
      <c r="CH64" s="72">
        <v>0</v>
      </c>
      <c r="CI64" s="72">
        <v>0</v>
      </c>
      <c r="CJ64" s="72">
        <v>1</v>
      </c>
      <c r="CK64" s="72">
        <v>1</v>
      </c>
      <c r="CL64" s="72">
        <v>1</v>
      </c>
      <c r="CM64" s="72">
        <v>1</v>
      </c>
      <c r="CN64" s="72">
        <v>1</v>
      </c>
      <c r="CO64" s="72">
        <v>1</v>
      </c>
      <c r="CP64" s="72">
        <v>0</v>
      </c>
      <c r="CQ64" s="72">
        <v>0</v>
      </c>
      <c r="CR64" s="72">
        <v>0</v>
      </c>
      <c r="CS64" s="72">
        <v>0</v>
      </c>
      <c r="CT64" s="72">
        <v>0</v>
      </c>
      <c r="CU64" s="72">
        <v>1</v>
      </c>
      <c r="CV64" s="72">
        <v>1</v>
      </c>
      <c r="CW64" s="72">
        <v>0</v>
      </c>
      <c r="CX64" s="72">
        <v>0</v>
      </c>
      <c r="CY64" s="72">
        <v>0</v>
      </c>
      <c r="CZ64" s="72">
        <v>0</v>
      </c>
      <c r="DA64" s="72">
        <v>1</v>
      </c>
      <c r="DB64" s="72">
        <v>1</v>
      </c>
      <c r="DC64" s="72">
        <v>1</v>
      </c>
      <c r="DD64" s="72">
        <v>0</v>
      </c>
      <c r="DE64" s="72">
        <v>1</v>
      </c>
      <c r="DF64" s="73">
        <v>17</v>
      </c>
      <c r="DG64" s="71">
        <v>2</v>
      </c>
      <c r="DH64" s="73">
        <v>1</v>
      </c>
      <c r="DI64" s="73">
        <v>1</v>
      </c>
      <c r="DJ64" s="73">
        <v>1</v>
      </c>
      <c r="DK64" s="73">
        <v>1</v>
      </c>
      <c r="DL64" s="73">
        <v>1</v>
      </c>
      <c r="DM64" s="73">
        <v>1</v>
      </c>
      <c r="DN64" s="73">
        <v>1</v>
      </c>
      <c r="DO64" s="73">
        <v>1</v>
      </c>
      <c r="DP64" s="73">
        <v>0</v>
      </c>
      <c r="DQ64" s="73">
        <v>0</v>
      </c>
      <c r="DR64" s="73">
        <v>1</v>
      </c>
      <c r="DS64" s="73">
        <v>0</v>
      </c>
      <c r="DT64" s="73">
        <v>0</v>
      </c>
      <c r="DU64" s="73">
        <v>1</v>
      </c>
      <c r="DV64" s="73">
        <v>1</v>
      </c>
      <c r="DW64" s="73">
        <v>0</v>
      </c>
      <c r="DX64" s="73">
        <v>1</v>
      </c>
      <c r="DY64" s="73">
        <v>0</v>
      </c>
      <c r="DZ64" s="73">
        <v>0</v>
      </c>
      <c r="EA64" s="73">
        <v>1</v>
      </c>
      <c r="EB64" s="73">
        <v>1</v>
      </c>
      <c r="EC64" s="73">
        <v>1</v>
      </c>
      <c r="ED64" s="73">
        <v>1</v>
      </c>
      <c r="EE64" s="73">
        <v>0</v>
      </c>
      <c r="EF64" s="73">
        <v>1</v>
      </c>
      <c r="EG64" s="73">
        <v>1</v>
      </c>
      <c r="EH64" s="73">
        <v>1</v>
      </c>
      <c r="EI64" s="73">
        <v>0</v>
      </c>
      <c r="EJ64" s="73">
        <v>0</v>
      </c>
      <c r="EK64" s="73">
        <v>0</v>
      </c>
      <c r="EL64" s="73">
        <v>0</v>
      </c>
      <c r="EM64" s="73">
        <v>0</v>
      </c>
      <c r="EN64" s="73">
        <v>19</v>
      </c>
      <c r="EO64" s="74">
        <f t="shared" si="118"/>
        <v>80</v>
      </c>
      <c r="EW64" s="29"/>
      <c r="EX64" s="29"/>
      <c r="EY64" s="18"/>
      <c r="EZ64" s="18"/>
    </row>
    <row r="65" spans="2:156" ht="15.75" x14ac:dyDescent="0.25">
      <c r="B65" s="68">
        <v>11</v>
      </c>
      <c r="C65" s="69" t="s">
        <v>160</v>
      </c>
      <c r="D65" s="70" t="s">
        <v>161</v>
      </c>
      <c r="E65" s="68" t="s">
        <v>7</v>
      </c>
      <c r="F65" s="68">
        <v>1</v>
      </c>
      <c r="G65" s="68">
        <v>1</v>
      </c>
      <c r="H65" s="68">
        <v>1</v>
      </c>
      <c r="I65" s="68">
        <v>0</v>
      </c>
      <c r="J65" s="68">
        <v>0</v>
      </c>
      <c r="K65" s="68">
        <v>1</v>
      </c>
      <c r="L65" s="68">
        <v>1</v>
      </c>
      <c r="M65" s="68">
        <v>1</v>
      </c>
      <c r="N65" s="68">
        <v>1</v>
      </c>
      <c r="O65" s="68">
        <v>1</v>
      </c>
      <c r="P65" s="68">
        <v>1</v>
      </c>
      <c r="Q65" s="68">
        <v>1</v>
      </c>
      <c r="R65" s="68">
        <v>1</v>
      </c>
      <c r="S65" s="68">
        <v>1</v>
      </c>
      <c r="T65" s="68">
        <v>1</v>
      </c>
      <c r="U65" s="68">
        <v>0</v>
      </c>
      <c r="V65" s="68">
        <v>1</v>
      </c>
      <c r="W65" s="68">
        <v>1</v>
      </c>
      <c r="X65" s="68">
        <v>0</v>
      </c>
      <c r="Y65" s="68">
        <v>1</v>
      </c>
      <c r="Z65" s="68">
        <v>1</v>
      </c>
      <c r="AA65" s="68">
        <v>0</v>
      </c>
      <c r="AB65" s="68">
        <v>0</v>
      </c>
      <c r="AC65" s="68">
        <v>1</v>
      </c>
      <c r="AD65" s="68">
        <v>0</v>
      </c>
      <c r="AE65" s="68">
        <v>1</v>
      </c>
      <c r="AF65" s="68">
        <v>0</v>
      </c>
      <c r="AG65" s="68">
        <v>0</v>
      </c>
      <c r="AH65" s="68">
        <v>1</v>
      </c>
      <c r="AI65" s="68">
        <v>1</v>
      </c>
      <c r="AJ65" s="68">
        <v>1</v>
      </c>
      <c r="AK65" s="68">
        <v>0</v>
      </c>
      <c r="AL65" s="68">
        <v>0</v>
      </c>
      <c r="AM65" s="68">
        <v>1</v>
      </c>
      <c r="AN65" s="68">
        <v>1</v>
      </c>
      <c r="AO65" s="68">
        <v>1</v>
      </c>
      <c r="AP65" s="71">
        <f t="shared" si="117"/>
        <v>25</v>
      </c>
      <c r="AQ65" s="71">
        <v>2</v>
      </c>
      <c r="AR65" s="71">
        <v>1</v>
      </c>
      <c r="AS65" s="71">
        <v>1</v>
      </c>
      <c r="AT65" s="71">
        <v>0</v>
      </c>
      <c r="AU65" s="71">
        <v>1</v>
      </c>
      <c r="AV65" s="71">
        <v>0</v>
      </c>
      <c r="AW65" s="71">
        <v>0</v>
      </c>
      <c r="AX65" s="71">
        <v>0</v>
      </c>
      <c r="AY65" s="71">
        <v>1</v>
      </c>
      <c r="AZ65" s="71">
        <v>1</v>
      </c>
      <c r="BA65" s="71">
        <v>1</v>
      </c>
      <c r="BB65" s="71">
        <v>1</v>
      </c>
      <c r="BC65" s="71">
        <v>1</v>
      </c>
      <c r="BD65" s="71">
        <v>1</v>
      </c>
      <c r="BE65" s="71">
        <v>0</v>
      </c>
      <c r="BF65" s="71">
        <v>1</v>
      </c>
      <c r="BG65" s="71">
        <v>1</v>
      </c>
      <c r="BH65" s="71">
        <v>1</v>
      </c>
      <c r="BI65" s="71">
        <v>1</v>
      </c>
      <c r="BJ65" s="71">
        <v>1</v>
      </c>
      <c r="BK65" s="71">
        <v>1</v>
      </c>
      <c r="BL65" s="71">
        <v>1</v>
      </c>
      <c r="BM65" s="71">
        <v>1</v>
      </c>
      <c r="BN65" s="71">
        <v>1</v>
      </c>
      <c r="BO65" s="71">
        <v>1</v>
      </c>
      <c r="BP65" s="71">
        <v>1</v>
      </c>
      <c r="BQ65" s="71">
        <v>1</v>
      </c>
      <c r="BR65" s="71">
        <v>1</v>
      </c>
      <c r="BS65" s="71">
        <v>1</v>
      </c>
      <c r="BT65" s="71">
        <v>0</v>
      </c>
      <c r="BU65" s="71">
        <v>1</v>
      </c>
      <c r="BV65" s="71">
        <v>1</v>
      </c>
      <c r="BW65" s="71">
        <v>1</v>
      </c>
      <c r="BX65" s="72">
        <v>26</v>
      </c>
      <c r="BY65" s="71">
        <v>2</v>
      </c>
      <c r="BZ65" s="72">
        <v>1</v>
      </c>
      <c r="CA65" s="72">
        <v>0</v>
      </c>
      <c r="CB65" s="72">
        <v>1</v>
      </c>
      <c r="CC65" s="72">
        <v>1</v>
      </c>
      <c r="CD65" s="72">
        <v>0</v>
      </c>
      <c r="CE65" s="72">
        <v>1</v>
      </c>
      <c r="CF65" s="72">
        <v>1</v>
      </c>
      <c r="CG65" s="72">
        <v>0</v>
      </c>
      <c r="CH65" s="72">
        <v>0</v>
      </c>
      <c r="CI65" s="72">
        <v>1</v>
      </c>
      <c r="CJ65" s="72">
        <v>1</v>
      </c>
      <c r="CK65" s="72">
        <v>1</v>
      </c>
      <c r="CL65" s="72">
        <v>1</v>
      </c>
      <c r="CM65" s="72">
        <v>1</v>
      </c>
      <c r="CN65" s="72">
        <v>1</v>
      </c>
      <c r="CO65" s="72">
        <v>1</v>
      </c>
      <c r="CP65" s="72">
        <v>0</v>
      </c>
      <c r="CQ65" s="72">
        <v>1</v>
      </c>
      <c r="CR65" s="72">
        <v>1</v>
      </c>
      <c r="CS65" s="72">
        <v>0</v>
      </c>
      <c r="CT65" s="72">
        <v>0</v>
      </c>
      <c r="CU65" s="72">
        <v>1</v>
      </c>
      <c r="CV65" s="72">
        <v>1</v>
      </c>
      <c r="CW65" s="72">
        <v>0</v>
      </c>
      <c r="CX65" s="72">
        <v>1</v>
      </c>
      <c r="CY65" s="72">
        <v>1</v>
      </c>
      <c r="CZ65" s="72">
        <v>1</v>
      </c>
      <c r="DA65" s="72">
        <v>1</v>
      </c>
      <c r="DB65" s="72">
        <v>1</v>
      </c>
      <c r="DC65" s="72">
        <v>1</v>
      </c>
      <c r="DD65" s="72">
        <v>0</v>
      </c>
      <c r="DE65" s="72">
        <v>0</v>
      </c>
      <c r="DF65" s="73">
        <v>22</v>
      </c>
      <c r="DG65" s="71">
        <v>2</v>
      </c>
      <c r="DH65" s="73">
        <v>0</v>
      </c>
      <c r="DI65" s="73">
        <v>1</v>
      </c>
      <c r="DJ65" s="73">
        <v>1</v>
      </c>
      <c r="DK65" s="73">
        <v>1</v>
      </c>
      <c r="DL65" s="73">
        <v>1</v>
      </c>
      <c r="DM65" s="73">
        <v>1</v>
      </c>
      <c r="DN65" s="73">
        <v>1</v>
      </c>
      <c r="DO65" s="73">
        <v>1</v>
      </c>
      <c r="DP65" s="73">
        <v>1</v>
      </c>
      <c r="DQ65" s="73">
        <v>1</v>
      </c>
      <c r="DR65" s="73">
        <v>1</v>
      </c>
      <c r="DS65" s="73">
        <v>1</v>
      </c>
      <c r="DT65" s="73">
        <v>1</v>
      </c>
      <c r="DU65" s="73">
        <v>1</v>
      </c>
      <c r="DV65" s="73">
        <v>1</v>
      </c>
      <c r="DW65" s="73">
        <v>1</v>
      </c>
      <c r="DX65" s="73">
        <v>1</v>
      </c>
      <c r="DY65" s="73">
        <v>0</v>
      </c>
      <c r="DZ65" s="73">
        <v>1</v>
      </c>
      <c r="EA65" s="73">
        <v>1</v>
      </c>
      <c r="EB65" s="73">
        <v>1</v>
      </c>
      <c r="EC65" s="73">
        <v>1</v>
      </c>
      <c r="ED65" s="73">
        <v>1</v>
      </c>
      <c r="EE65" s="73">
        <v>1</v>
      </c>
      <c r="EF65" s="73">
        <v>1</v>
      </c>
      <c r="EG65" s="73">
        <v>1</v>
      </c>
      <c r="EH65" s="73">
        <v>1</v>
      </c>
      <c r="EI65" s="73">
        <v>0</v>
      </c>
      <c r="EJ65" s="73">
        <v>0</v>
      </c>
      <c r="EK65" s="73">
        <v>0</v>
      </c>
      <c r="EL65" s="73">
        <v>0</v>
      </c>
      <c r="EM65" s="73">
        <v>0</v>
      </c>
      <c r="EN65" s="73">
        <v>25</v>
      </c>
      <c r="EO65" s="74">
        <f t="shared" si="118"/>
        <v>98</v>
      </c>
      <c r="EW65" s="29"/>
      <c r="EX65" s="29"/>
      <c r="EY65" s="18"/>
      <c r="EZ65" s="18"/>
    </row>
    <row r="66" spans="2:156" ht="16.5" thickBot="1" x14ac:dyDescent="0.3">
      <c r="B66" s="68">
        <v>12</v>
      </c>
      <c r="C66" s="69" t="s">
        <v>162</v>
      </c>
      <c r="D66" s="75" t="s">
        <v>163</v>
      </c>
      <c r="E66" s="68" t="s">
        <v>7</v>
      </c>
      <c r="F66" s="68">
        <v>0</v>
      </c>
      <c r="G66" s="68">
        <v>1</v>
      </c>
      <c r="H66" s="68">
        <v>1</v>
      </c>
      <c r="I66" s="68">
        <v>0</v>
      </c>
      <c r="J66" s="68">
        <v>0</v>
      </c>
      <c r="K66" s="68">
        <v>1</v>
      </c>
      <c r="L66" s="68">
        <v>1</v>
      </c>
      <c r="M66" s="68">
        <v>0</v>
      </c>
      <c r="N66" s="68">
        <v>0</v>
      </c>
      <c r="O66" s="68">
        <v>0</v>
      </c>
      <c r="P66" s="68">
        <v>0</v>
      </c>
      <c r="Q66" s="68">
        <v>1</v>
      </c>
      <c r="R66" s="68">
        <v>1</v>
      </c>
      <c r="S66" s="68">
        <v>1</v>
      </c>
      <c r="T66" s="68">
        <v>1</v>
      </c>
      <c r="U66" s="68">
        <v>1</v>
      </c>
      <c r="V66" s="68">
        <v>1</v>
      </c>
      <c r="W66" s="68">
        <v>1</v>
      </c>
      <c r="X66" s="68">
        <v>1</v>
      </c>
      <c r="Y66" s="68">
        <v>0</v>
      </c>
      <c r="Z66" s="68">
        <v>1</v>
      </c>
      <c r="AA66" s="68">
        <v>0</v>
      </c>
      <c r="AB66" s="68">
        <v>0</v>
      </c>
      <c r="AC66" s="68">
        <v>1</v>
      </c>
      <c r="AD66" s="68">
        <v>1</v>
      </c>
      <c r="AE66" s="68">
        <v>1</v>
      </c>
      <c r="AF66" s="68">
        <v>0</v>
      </c>
      <c r="AG66" s="68">
        <v>0</v>
      </c>
      <c r="AH66" s="68">
        <v>1</v>
      </c>
      <c r="AI66" s="68">
        <v>1</v>
      </c>
      <c r="AJ66" s="68">
        <v>1</v>
      </c>
      <c r="AK66" s="68">
        <v>0</v>
      </c>
      <c r="AL66" s="68">
        <v>0</v>
      </c>
      <c r="AM66" s="68">
        <v>1</v>
      </c>
      <c r="AN66" s="68">
        <v>0</v>
      </c>
      <c r="AO66" s="68">
        <v>0</v>
      </c>
      <c r="AP66" s="71">
        <f t="shared" si="117"/>
        <v>20</v>
      </c>
      <c r="AQ66" s="71">
        <v>1</v>
      </c>
      <c r="AR66" s="71">
        <v>1</v>
      </c>
      <c r="AS66" s="71">
        <v>0</v>
      </c>
      <c r="AT66" s="71">
        <v>1</v>
      </c>
      <c r="AU66" s="71">
        <v>1</v>
      </c>
      <c r="AV66" s="71">
        <v>0</v>
      </c>
      <c r="AW66" s="71">
        <v>0</v>
      </c>
      <c r="AX66" s="71">
        <v>1</v>
      </c>
      <c r="AY66" s="71">
        <v>0</v>
      </c>
      <c r="AZ66" s="71">
        <v>0</v>
      </c>
      <c r="BA66" s="71">
        <v>1</v>
      </c>
      <c r="BB66" s="71">
        <v>0</v>
      </c>
      <c r="BC66" s="71">
        <v>1</v>
      </c>
      <c r="BD66" s="71">
        <v>1</v>
      </c>
      <c r="BE66" s="71">
        <v>1</v>
      </c>
      <c r="BF66" s="71">
        <v>1</v>
      </c>
      <c r="BG66" s="71">
        <v>1</v>
      </c>
      <c r="BH66" s="71">
        <v>1</v>
      </c>
      <c r="BI66" s="71">
        <v>0</v>
      </c>
      <c r="BJ66" s="71">
        <v>1</v>
      </c>
      <c r="BK66" s="71">
        <v>1</v>
      </c>
      <c r="BL66" s="71">
        <v>1</v>
      </c>
      <c r="BM66" s="71">
        <v>1</v>
      </c>
      <c r="BN66" s="71">
        <v>1</v>
      </c>
      <c r="BO66" s="71">
        <v>1</v>
      </c>
      <c r="BP66" s="71">
        <v>0</v>
      </c>
      <c r="BQ66" s="71">
        <v>1</v>
      </c>
      <c r="BR66" s="71">
        <v>1</v>
      </c>
      <c r="BS66" s="71">
        <v>1</v>
      </c>
      <c r="BT66" s="71">
        <v>0</v>
      </c>
      <c r="BU66" s="71">
        <v>1</v>
      </c>
      <c r="BV66" s="71">
        <v>1</v>
      </c>
      <c r="BW66" s="71">
        <v>1</v>
      </c>
      <c r="BX66" s="72">
        <v>23</v>
      </c>
      <c r="BY66" s="71">
        <v>1</v>
      </c>
      <c r="BZ66" s="72">
        <v>1</v>
      </c>
      <c r="CA66" s="72">
        <v>0</v>
      </c>
      <c r="CB66" s="72">
        <v>1</v>
      </c>
      <c r="CC66" s="72">
        <v>0</v>
      </c>
      <c r="CD66" s="72">
        <v>1</v>
      </c>
      <c r="CE66" s="72">
        <v>1</v>
      </c>
      <c r="CF66" s="72">
        <v>0</v>
      </c>
      <c r="CG66" s="72">
        <v>0</v>
      </c>
      <c r="CH66" s="72">
        <v>0</v>
      </c>
      <c r="CI66" s="72">
        <v>0</v>
      </c>
      <c r="CJ66" s="72">
        <v>0</v>
      </c>
      <c r="CK66" s="72">
        <v>1</v>
      </c>
      <c r="CL66" s="72">
        <v>1</v>
      </c>
      <c r="CM66" s="72">
        <v>1</v>
      </c>
      <c r="CN66" s="72">
        <v>1</v>
      </c>
      <c r="CO66" s="72">
        <v>0</v>
      </c>
      <c r="CP66" s="72">
        <v>0</v>
      </c>
      <c r="CQ66" s="72">
        <v>0</v>
      </c>
      <c r="CR66" s="72">
        <v>0</v>
      </c>
      <c r="CS66" s="72">
        <v>0</v>
      </c>
      <c r="CT66" s="72">
        <v>0</v>
      </c>
      <c r="CU66" s="72">
        <v>0</v>
      </c>
      <c r="CV66" s="72">
        <v>0</v>
      </c>
      <c r="CW66" s="72">
        <v>0</v>
      </c>
      <c r="CX66" s="72">
        <v>1</v>
      </c>
      <c r="CY66" s="72">
        <v>1</v>
      </c>
      <c r="CZ66" s="72">
        <v>0</v>
      </c>
      <c r="DA66" s="72">
        <v>1</v>
      </c>
      <c r="DB66" s="72">
        <v>1</v>
      </c>
      <c r="DC66" s="72">
        <v>1</v>
      </c>
      <c r="DD66" s="72">
        <v>0</v>
      </c>
      <c r="DE66" s="72">
        <v>1</v>
      </c>
      <c r="DF66" s="73">
        <v>14</v>
      </c>
      <c r="DG66" s="71">
        <v>1</v>
      </c>
      <c r="DH66" s="73">
        <v>0</v>
      </c>
      <c r="DI66" s="73">
        <v>1</v>
      </c>
      <c r="DJ66" s="73">
        <v>1</v>
      </c>
      <c r="DK66" s="73">
        <v>1</v>
      </c>
      <c r="DL66" s="73">
        <v>0</v>
      </c>
      <c r="DM66" s="73">
        <v>0</v>
      </c>
      <c r="DN66" s="73">
        <v>1</v>
      </c>
      <c r="DO66" s="73">
        <v>0</v>
      </c>
      <c r="DP66" s="73">
        <v>0</v>
      </c>
      <c r="DQ66" s="73">
        <v>1</v>
      </c>
      <c r="DR66" s="73">
        <v>1</v>
      </c>
      <c r="DS66" s="73">
        <v>1</v>
      </c>
      <c r="DT66" s="73">
        <v>1</v>
      </c>
      <c r="DU66" s="73">
        <v>0</v>
      </c>
      <c r="DV66" s="73">
        <v>1</v>
      </c>
      <c r="DW66" s="73">
        <v>0</v>
      </c>
      <c r="DX66" s="73">
        <v>0</v>
      </c>
      <c r="DY66" s="73">
        <v>1</v>
      </c>
      <c r="DZ66" s="73">
        <v>1</v>
      </c>
      <c r="EA66" s="73">
        <v>1</v>
      </c>
      <c r="EB66" s="73">
        <v>1</v>
      </c>
      <c r="EC66" s="73">
        <v>1</v>
      </c>
      <c r="ED66" s="73">
        <v>1</v>
      </c>
      <c r="EE66" s="73">
        <v>1</v>
      </c>
      <c r="EF66" s="73">
        <v>1</v>
      </c>
      <c r="EG66" s="73">
        <v>1</v>
      </c>
      <c r="EH66" s="73">
        <v>1</v>
      </c>
      <c r="EI66" s="73">
        <v>0</v>
      </c>
      <c r="EJ66" s="73">
        <v>0</v>
      </c>
      <c r="EK66" s="73">
        <v>0</v>
      </c>
      <c r="EL66" s="73">
        <v>0</v>
      </c>
      <c r="EM66" s="73">
        <v>0</v>
      </c>
      <c r="EN66" s="73">
        <v>19</v>
      </c>
      <c r="EO66" s="74">
        <f t="shared" si="118"/>
        <v>76</v>
      </c>
      <c r="EW66" s="29"/>
      <c r="EX66" s="29"/>
      <c r="EY66" s="18"/>
      <c r="EZ66" s="18"/>
    </row>
    <row r="67" spans="2:156" ht="24" x14ac:dyDescent="0.25">
      <c r="B67" s="76"/>
      <c r="C67" s="76"/>
      <c r="D67" s="76"/>
      <c r="E67" s="76"/>
      <c r="F67" s="77">
        <f>SUM(F55:F66)/12</f>
        <v>0.58333333333333337</v>
      </c>
      <c r="G67" s="77">
        <f>SUM(G55:G66)/12</f>
        <v>1</v>
      </c>
      <c r="H67" s="77">
        <f>SUM(H55:H66)/12</f>
        <v>1</v>
      </c>
      <c r="I67" s="77">
        <f>SUM(I55:I66)/12</f>
        <v>0.25</v>
      </c>
      <c r="J67" s="77">
        <f>SUM(J55:J66)/12</f>
        <v>0.58333333333333337</v>
      </c>
      <c r="K67" s="77">
        <f>SUM(K55:K66)/12</f>
        <v>0.83333333333333337</v>
      </c>
      <c r="L67" s="77">
        <f>SUM(L55:L66)/12</f>
        <v>0.91666666666666663</v>
      </c>
      <c r="M67" s="77">
        <f>SUM(M55:M66)/12</f>
        <v>0.58333333333333337</v>
      </c>
      <c r="N67" s="77">
        <f>SUM(N55:N66)/12</f>
        <v>0.75</v>
      </c>
      <c r="O67" s="77">
        <f>SUM(O55:O66)/12</f>
        <v>0.58333333333333337</v>
      </c>
      <c r="P67" s="77">
        <f>SUM(P55:P66)/12</f>
        <v>0.41666666666666669</v>
      </c>
      <c r="Q67" s="77">
        <f>SUM(Q55:Q66)/12</f>
        <v>0.75</v>
      </c>
      <c r="R67" s="77">
        <f>SUM(R55:R66)/12</f>
        <v>0.75</v>
      </c>
      <c r="S67" s="77">
        <f>SUM(S55:S66)/12</f>
        <v>0.75</v>
      </c>
      <c r="T67" s="77">
        <f>SUM(T55:T66)/12</f>
        <v>1</v>
      </c>
      <c r="U67" s="77">
        <f>SUM(U55:U66)/12</f>
        <v>0.66666666666666663</v>
      </c>
      <c r="V67" s="77">
        <f>SUM(V55:V66)/12</f>
        <v>1</v>
      </c>
      <c r="W67" s="77">
        <f>SUM(W55:W66)/12</f>
        <v>0.75</v>
      </c>
      <c r="X67" s="77">
        <f>SUM(X55:X66)/12</f>
        <v>0.25</v>
      </c>
      <c r="Y67" s="77">
        <f>SUM(Y55:Y66)/12</f>
        <v>0.41666666666666669</v>
      </c>
      <c r="Z67" s="77">
        <f>SUM(Z55:Z66)/12</f>
        <v>0.75</v>
      </c>
      <c r="AA67" s="77">
        <f>SUM(AA55:AA66)/12</f>
        <v>0</v>
      </c>
      <c r="AB67" s="77">
        <f>SUM(AB55:AB66)/12</f>
        <v>0.16666666666666666</v>
      </c>
      <c r="AC67" s="77">
        <f>SUM(AC55:AC66)/12</f>
        <v>0.91666666666666663</v>
      </c>
      <c r="AD67" s="77">
        <f>SUM(AD55:AD66)/12</f>
        <v>0.91666666666666663</v>
      </c>
      <c r="AE67" s="77">
        <f>SUM(AE55:AE66)/12</f>
        <v>0.91666666666666663</v>
      </c>
      <c r="AF67" s="77">
        <f>SUM(AF55:AF66)/12</f>
        <v>0.5</v>
      </c>
      <c r="AG67" s="77">
        <f>SUM(AG55:AG66)/12</f>
        <v>0.16666666666666666</v>
      </c>
      <c r="AH67" s="77">
        <f>SUM(AH55:AH66)/12</f>
        <v>0.91666666666666663</v>
      </c>
      <c r="AI67" s="77">
        <f>SUM(AI55:AI66)/12</f>
        <v>0.75</v>
      </c>
      <c r="AJ67" s="77">
        <f>SUM(AJ55:AJ66)/12</f>
        <v>0.91666666666666663</v>
      </c>
      <c r="AK67" s="77">
        <f>SUM(AK55:AK66)/12</f>
        <v>0.33333333333333331</v>
      </c>
      <c r="AL67" s="77">
        <f>SUM(AL55:AL66)/12</f>
        <v>0.33333333333333331</v>
      </c>
      <c r="AM67" s="77">
        <f>SUM(AM55:AM66)/12</f>
        <v>0.66666666666666663</v>
      </c>
      <c r="AN67" s="77">
        <f>SUM(AN55:AN66)/12</f>
        <v>0.66666666666666663</v>
      </c>
      <c r="AO67" s="77">
        <f>SUM(AO55:AO66)/12</f>
        <v>0.33333333333333331</v>
      </c>
      <c r="AP67" s="78">
        <f>SUM(AP55:AP66)/(12*36)</f>
        <v>0.64120370370370372</v>
      </c>
      <c r="AQ67" s="77"/>
      <c r="AR67" s="77">
        <f>SUM(AR55:AR66)/12</f>
        <v>1</v>
      </c>
      <c r="AS67" s="77">
        <f>SUM(AS55:AS66)/12</f>
        <v>0.58333333333333337</v>
      </c>
      <c r="AT67" s="77">
        <f>SUM(AT55:AT66)/12</f>
        <v>0.58333333333333337</v>
      </c>
      <c r="AU67" s="77">
        <f>SUM(AU55:AU66)/12</f>
        <v>0.83333333333333337</v>
      </c>
      <c r="AV67" s="77">
        <f>SUM(AV55:AV66)/12</f>
        <v>0.66666666666666663</v>
      </c>
      <c r="AW67" s="77">
        <f>SUM(AW55:AW66)/12</f>
        <v>0.41666666666666669</v>
      </c>
      <c r="AX67" s="77">
        <f>SUM(AX55:AX66)/12</f>
        <v>0.5</v>
      </c>
      <c r="AY67" s="77">
        <f>SUM(AY55:AY66)/12</f>
        <v>0.66666666666666663</v>
      </c>
      <c r="AZ67" s="77">
        <f>SUM(AZ55:AZ66)/12</f>
        <v>0.83333333333333337</v>
      </c>
      <c r="BA67" s="77">
        <f>SUM(BA55:BA66)/12</f>
        <v>0.75</v>
      </c>
      <c r="BB67" s="77">
        <f>SUM(BB55:BB66)/12</f>
        <v>0.66666666666666663</v>
      </c>
      <c r="BC67" s="77">
        <f>SUM(BC55:BC66)/12</f>
        <v>0.83333333333333337</v>
      </c>
      <c r="BD67" s="77">
        <f>SUM(BD55:BD66)/12</f>
        <v>0.83333333333333337</v>
      </c>
      <c r="BE67" s="77">
        <f>SUM(BE55:BE66)/12</f>
        <v>0.58333333333333337</v>
      </c>
      <c r="BF67" s="77">
        <f>SUM(BF55:BF66)/12</f>
        <v>0.66666666666666663</v>
      </c>
      <c r="BG67" s="77">
        <f>SUM(BG55:BG66)/12</f>
        <v>1</v>
      </c>
      <c r="BH67" s="77">
        <f>SUM(BH55:BH66)/12</f>
        <v>0.91666666666666663</v>
      </c>
      <c r="BI67" s="77">
        <f>SUM(BI55:BI66)/12</f>
        <v>0.83333333333333337</v>
      </c>
      <c r="BJ67" s="77">
        <f>SUM(BJ55:BJ66)/12</f>
        <v>0.91666666666666663</v>
      </c>
      <c r="BK67" s="77">
        <f>SUM(BK55:BK66)/12</f>
        <v>0.91666666666666663</v>
      </c>
      <c r="BL67" s="77">
        <f>SUM(BL55:BL66)/12</f>
        <v>0.75</v>
      </c>
      <c r="BM67" s="77">
        <f>SUM(BM55:BM66)/12</f>
        <v>1</v>
      </c>
      <c r="BN67" s="77">
        <f>SUM(BN55:BN66)/12</f>
        <v>0.75</v>
      </c>
      <c r="BO67" s="77">
        <f>SUM(BO55:BO66)/12</f>
        <v>0.91666666666666663</v>
      </c>
      <c r="BP67" s="77">
        <f>SUM(BP55:BP66)/12</f>
        <v>0.75</v>
      </c>
      <c r="BQ67" s="77">
        <f>SUM(BQ55:BQ66)/12</f>
        <v>0.91666666666666663</v>
      </c>
      <c r="BR67" s="77">
        <f>SUM(BR55:BR66)/12</f>
        <v>0.75</v>
      </c>
      <c r="BS67" s="77">
        <f>SUM(BS55:BS66)/12</f>
        <v>0.91666666666666663</v>
      </c>
      <c r="BT67" s="77">
        <f>SUM(BT55:BT66)/12</f>
        <v>0</v>
      </c>
      <c r="BU67" s="77">
        <f>SUM(BU55:BU66)/12</f>
        <v>0.83333333333333337</v>
      </c>
      <c r="BV67" s="77">
        <f>SUM(BV55:BV66)/12</f>
        <v>0.83333333333333337</v>
      </c>
      <c r="BW67" s="77">
        <f>SUM(BW55:BW66)/12</f>
        <v>0.75</v>
      </c>
      <c r="BX67" s="78">
        <f>SUM(BX55:BX66)/(12*32)</f>
        <v>0.75520833333333337</v>
      </c>
      <c r="BY67" s="77"/>
      <c r="BZ67" s="77">
        <f>SUM(BZ55:BZ66)/12</f>
        <v>1</v>
      </c>
      <c r="CA67" s="77">
        <f>SUM(CA55:CA66)/12</f>
        <v>0.16666666666666666</v>
      </c>
      <c r="CB67" s="77">
        <f>SUM(CB55:CB66)/12</f>
        <v>1</v>
      </c>
      <c r="CC67" s="77">
        <f>SUM(CC55:CC66)/12</f>
        <v>0.66666666666666663</v>
      </c>
      <c r="CD67" s="77">
        <f>SUM(CD55:CD66)/12</f>
        <v>0.5</v>
      </c>
      <c r="CE67" s="77">
        <f>SUM(CE55:CE66)/12</f>
        <v>0.75</v>
      </c>
      <c r="CF67" s="77">
        <f>SUM(CF55:CF66)/12</f>
        <v>0.83333333333333337</v>
      </c>
      <c r="CG67" s="77">
        <f>SUM(CG55:CG66)/12</f>
        <v>0.5</v>
      </c>
      <c r="CH67" s="77">
        <f>SUM(CH55:CH66)/12</f>
        <v>0.16666666666666666</v>
      </c>
      <c r="CI67" s="77">
        <f>SUM(CI55:CI66)/12</f>
        <v>8.3333333333333329E-2</v>
      </c>
      <c r="CJ67" s="77">
        <f>SUM(CJ55:CJ66)/12</f>
        <v>0.75</v>
      </c>
      <c r="CK67" s="77">
        <f>SUM(CK55:CK66)/12</f>
        <v>0.75</v>
      </c>
      <c r="CL67" s="77">
        <f>SUM(CL55:CL66)/12</f>
        <v>0.75</v>
      </c>
      <c r="CM67" s="77">
        <f>SUM(CM55:CM66)/12</f>
        <v>1</v>
      </c>
      <c r="CN67" s="77">
        <f>SUM(CN55:CN66)/12</f>
        <v>0.83333333333333337</v>
      </c>
      <c r="CO67" s="77">
        <f>SUM(CO55:CO66)/12</f>
        <v>0.58333333333333337</v>
      </c>
      <c r="CP67" s="77">
        <f>SUM(CP55:CP66)/12</f>
        <v>0.16666666666666666</v>
      </c>
      <c r="CQ67" s="77">
        <f>SUM(CQ55:CQ66)/12</f>
        <v>0.25</v>
      </c>
      <c r="CR67" s="77">
        <f>SUM(CR55:CR66)/12</f>
        <v>0.16666666666666666</v>
      </c>
      <c r="CS67" s="77">
        <f>SUM(CS55:CS66)/12</f>
        <v>0</v>
      </c>
      <c r="CT67" s="77">
        <f>SUM(CT55:CT66)/12</f>
        <v>8.3333333333333329E-2</v>
      </c>
      <c r="CU67" s="77">
        <f>SUM(CU55:CU66)/12</f>
        <v>0.5</v>
      </c>
      <c r="CV67" s="77">
        <f>SUM(CV55:CV66)/12</f>
        <v>0.58333333333333337</v>
      </c>
      <c r="CW67" s="77">
        <f>SUM(CW55:CW66)/12</f>
        <v>0</v>
      </c>
      <c r="CX67" s="77">
        <f>SUM(CX55:CX66)/12</f>
        <v>0.33333333333333331</v>
      </c>
      <c r="CY67" s="77">
        <f>SUM(CY55:CY66)/12</f>
        <v>0.66666666666666663</v>
      </c>
      <c r="CZ67" s="77">
        <f>SUM(CZ55:CZ66)/12</f>
        <v>0.66666666666666663</v>
      </c>
      <c r="DA67" s="77">
        <f>SUM(DA55:DA66)/12</f>
        <v>0.58333333333333337</v>
      </c>
      <c r="DB67" s="77">
        <f>SUM(DB55:DB66)/12</f>
        <v>0.66666666666666663</v>
      </c>
      <c r="DC67" s="77">
        <f>SUM(DC55:DC66)/12</f>
        <v>0.83333333333333337</v>
      </c>
      <c r="DD67" s="77">
        <f>SUM(DD55:DD66)/12</f>
        <v>0.25</v>
      </c>
      <c r="DE67" s="77">
        <f>SUM(DE55:DE66)/12</f>
        <v>0.33333333333333331</v>
      </c>
      <c r="DF67" s="78">
        <f>SUM(DF55:DF66)/(12*32)</f>
        <v>0.51302083333333337</v>
      </c>
      <c r="DG67" s="77"/>
      <c r="DH67" s="77">
        <f>SUM(DH55:DH66)/12</f>
        <v>0.58333333333333337</v>
      </c>
      <c r="DI67" s="77">
        <f>SUM(DI55:DI66)/12</f>
        <v>1</v>
      </c>
      <c r="DJ67" s="77">
        <f>SUM(DJ55:DJ66)/12</f>
        <v>1</v>
      </c>
      <c r="DK67" s="77">
        <f>SUM(DK55:DK66)/12</f>
        <v>1</v>
      </c>
      <c r="DL67" s="77">
        <f>SUM(DL55:DL66)/12</f>
        <v>0.75</v>
      </c>
      <c r="DM67" s="77">
        <f>SUM(DM55:DM66)/12</f>
        <v>0.75</v>
      </c>
      <c r="DN67" s="77">
        <f>SUM(DN55:DN66)/12</f>
        <v>1</v>
      </c>
      <c r="DO67" s="77">
        <f>SUM(DO55:DO66)/12</f>
        <v>0.75</v>
      </c>
      <c r="DP67" s="77">
        <f>SUM(DP55:DP66)/12</f>
        <v>0.25</v>
      </c>
      <c r="DQ67" s="77">
        <f>SUM(DQ55:DQ66)/12</f>
        <v>0.91666666666666663</v>
      </c>
      <c r="DR67" s="77">
        <f>SUM(DR55:DR66)/12</f>
        <v>0.91666666666666663</v>
      </c>
      <c r="DS67" s="77">
        <f>SUM(DS55:DS66)/12</f>
        <v>0.75</v>
      </c>
      <c r="DT67" s="77">
        <f>SUM(DT55:DT66)/12</f>
        <v>0.75</v>
      </c>
      <c r="DU67" s="77">
        <f>SUM(DU55:DU66)/12</f>
        <v>0.91666666666666663</v>
      </c>
      <c r="DV67" s="77">
        <f>SUM(DV55:DV66)/12</f>
        <v>0.83333333333333337</v>
      </c>
      <c r="DW67" s="77">
        <f>SUM(DW55:DW66)/12</f>
        <v>0.33333333333333331</v>
      </c>
      <c r="DX67" s="77">
        <f>SUM(DX55:DX66)/12</f>
        <v>0.83333333333333337</v>
      </c>
      <c r="DY67" s="77">
        <f>SUM(DY55:DY66)/12</f>
        <v>0.33333333333333331</v>
      </c>
      <c r="DZ67" s="77">
        <f>SUM(DZ55:DZ66)/12</f>
        <v>0.58333333333333337</v>
      </c>
      <c r="EA67" s="77">
        <f>SUM(EA55:EA66)/12</f>
        <v>1</v>
      </c>
      <c r="EB67" s="77">
        <f>SUM(EB55:EB66)/12</f>
        <v>1</v>
      </c>
      <c r="EC67" s="77">
        <f>SUM(EC55:EC66)/12</f>
        <v>1</v>
      </c>
      <c r="ED67" s="77">
        <f>SUM(ED55:ED66)/12</f>
        <v>1</v>
      </c>
      <c r="EE67" s="77">
        <f>SUM(EE55:EE66)/12</f>
        <v>0.83333333333333337</v>
      </c>
      <c r="EF67" s="77">
        <f>SUM(EF55:EF66)/12</f>
        <v>0.75</v>
      </c>
      <c r="EG67" s="77">
        <f>SUM(EG55:EG66)/12</f>
        <v>0.91666666666666663</v>
      </c>
      <c r="EH67" s="77">
        <f>SUM(EH55:EH66)/12</f>
        <v>0.75</v>
      </c>
      <c r="EI67" s="77">
        <f>SUM(EI55:EI66)/12</f>
        <v>0</v>
      </c>
      <c r="EJ67" s="77">
        <f>SUM(EJ55:EJ66)/12</f>
        <v>8.3333333333333329E-2</v>
      </c>
      <c r="EK67" s="77">
        <f>SUM(EK55:EK66)/12</f>
        <v>0</v>
      </c>
      <c r="EL67" s="77">
        <f>SUM(EL55:EL66)/12</f>
        <v>0</v>
      </c>
      <c r="EM67" s="77">
        <f>SUM(EM55:EM66)/12</f>
        <v>0</v>
      </c>
      <c r="EN67" s="78">
        <f>SUM(EN55:EN66)/(12*32)</f>
        <v>0.67447916666666663</v>
      </c>
      <c r="EO67" s="77">
        <f>SUM(EO55:EO66)/(12*132)</f>
        <v>0.64583333333333337</v>
      </c>
      <c r="EW67" s="29"/>
      <c r="EX67" s="29"/>
    </row>
    <row r="69" spans="2:156" ht="60" x14ac:dyDescent="0.25">
      <c r="C69" s="3" t="s">
        <v>4</v>
      </c>
      <c r="D69" s="50" t="s">
        <v>72</v>
      </c>
      <c r="E69" s="50"/>
      <c r="F69" s="50"/>
      <c r="G69" s="50"/>
      <c r="H69" s="50"/>
      <c r="I69" s="50"/>
      <c r="J69" s="50"/>
      <c r="K69" s="50"/>
      <c r="L69" s="50"/>
      <c r="M69" s="50"/>
      <c r="N69" s="50"/>
      <c r="O69" s="50"/>
      <c r="EZ69" s="79" t="s">
        <v>164</v>
      </c>
    </row>
    <row r="70" spans="2:156" x14ac:dyDescent="0.25">
      <c r="B70" s="19">
        <v>1</v>
      </c>
      <c r="C70" s="20" t="s">
        <v>165</v>
      </c>
      <c r="D70" s="20" t="s">
        <v>166</v>
      </c>
      <c r="E70" s="19" t="s">
        <v>7</v>
      </c>
      <c r="F70" s="19">
        <v>0</v>
      </c>
      <c r="G70" s="19">
        <v>1</v>
      </c>
      <c r="H70" s="19">
        <v>0</v>
      </c>
      <c r="I70" s="19">
        <v>0</v>
      </c>
      <c r="J70" s="19">
        <v>1</v>
      </c>
      <c r="K70" s="19">
        <v>1</v>
      </c>
      <c r="L70" s="19">
        <v>0</v>
      </c>
      <c r="M70" s="19">
        <v>0</v>
      </c>
      <c r="N70" s="19">
        <v>0</v>
      </c>
      <c r="O70" s="19">
        <v>0</v>
      </c>
      <c r="P70" s="19">
        <v>0</v>
      </c>
      <c r="Q70" s="19">
        <v>0</v>
      </c>
      <c r="R70" s="19">
        <v>0</v>
      </c>
      <c r="S70" s="19">
        <v>0</v>
      </c>
      <c r="T70" s="19">
        <v>1</v>
      </c>
      <c r="U70" s="19">
        <v>0</v>
      </c>
      <c r="V70" s="19">
        <v>1</v>
      </c>
      <c r="W70" s="19">
        <v>0</v>
      </c>
      <c r="X70" s="19">
        <v>1</v>
      </c>
      <c r="Y70" s="19">
        <v>0</v>
      </c>
      <c r="Z70" s="19">
        <v>0</v>
      </c>
      <c r="AA70" s="19">
        <v>0</v>
      </c>
      <c r="AB70" s="19">
        <v>0</v>
      </c>
      <c r="AC70" s="19">
        <v>1</v>
      </c>
      <c r="AD70" s="19">
        <v>0</v>
      </c>
      <c r="AE70" s="19">
        <v>1</v>
      </c>
      <c r="AF70" s="19">
        <v>1</v>
      </c>
      <c r="AG70" s="19">
        <v>0</v>
      </c>
      <c r="AH70" s="19">
        <v>0</v>
      </c>
      <c r="AI70" s="19">
        <v>0</v>
      </c>
      <c r="AJ70" s="19">
        <v>0</v>
      </c>
      <c r="AK70" s="19">
        <v>0</v>
      </c>
      <c r="AL70" s="19">
        <v>0</v>
      </c>
      <c r="AM70" s="19">
        <v>0</v>
      </c>
      <c r="AN70" s="19">
        <v>1</v>
      </c>
      <c r="AO70" s="19">
        <v>0</v>
      </c>
      <c r="AP70" s="21">
        <f t="shared" ref="AP70:AP84" si="119">SUM(F70:AO70)</f>
        <v>10</v>
      </c>
      <c r="AQ70" s="21">
        <v>1</v>
      </c>
      <c r="AR70" s="21">
        <v>1</v>
      </c>
      <c r="AS70" s="21">
        <v>0</v>
      </c>
      <c r="AT70" s="21">
        <v>1</v>
      </c>
      <c r="AU70" s="21">
        <v>0</v>
      </c>
      <c r="AV70" s="21">
        <v>1</v>
      </c>
      <c r="AW70" s="21">
        <v>1</v>
      </c>
      <c r="AX70" s="21">
        <v>1</v>
      </c>
      <c r="AY70" s="21">
        <v>0</v>
      </c>
      <c r="AZ70" s="21">
        <v>1</v>
      </c>
      <c r="BA70" s="21">
        <v>1</v>
      </c>
      <c r="BB70" s="21">
        <v>1</v>
      </c>
      <c r="BC70" s="21">
        <v>1</v>
      </c>
      <c r="BD70" s="21">
        <v>1</v>
      </c>
      <c r="BE70" s="21">
        <v>0</v>
      </c>
      <c r="BF70" s="21">
        <v>0</v>
      </c>
      <c r="BG70" s="21">
        <v>0</v>
      </c>
      <c r="BH70" s="21">
        <v>0</v>
      </c>
      <c r="BI70" s="21">
        <v>1</v>
      </c>
      <c r="BJ70" s="21">
        <v>1</v>
      </c>
      <c r="BK70" s="21">
        <v>0</v>
      </c>
      <c r="BL70" s="21">
        <v>1</v>
      </c>
      <c r="BM70" s="21">
        <v>1</v>
      </c>
      <c r="BN70" s="21">
        <v>1</v>
      </c>
      <c r="BO70" s="21">
        <v>0</v>
      </c>
      <c r="BP70" s="21">
        <v>1</v>
      </c>
      <c r="BQ70" s="21">
        <v>0</v>
      </c>
      <c r="BR70" s="21">
        <v>1</v>
      </c>
      <c r="BS70" s="21">
        <v>0</v>
      </c>
      <c r="BT70" s="21">
        <v>0</v>
      </c>
      <c r="BU70" s="21">
        <v>0</v>
      </c>
      <c r="BV70" s="21">
        <v>0</v>
      </c>
      <c r="BW70" s="21">
        <v>0</v>
      </c>
      <c r="BX70" s="23">
        <v>17</v>
      </c>
      <c r="BY70" s="23">
        <v>1</v>
      </c>
      <c r="BZ70" s="23">
        <v>1</v>
      </c>
      <c r="CA70" s="23">
        <v>0</v>
      </c>
      <c r="CB70" s="23">
        <v>1</v>
      </c>
      <c r="CC70" s="23">
        <v>0</v>
      </c>
      <c r="CD70" s="23">
        <v>0</v>
      </c>
      <c r="CE70" s="23">
        <v>0</v>
      </c>
      <c r="CF70" s="23">
        <v>1</v>
      </c>
      <c r="CG70" s="23">
        <v>0</v>
      </c>
      <c r="CH70" s="23">
        <v>0</v>
      </c>
      <c r="CI70" s="23">
        <v>0</v>
      </c>
      <c r="CJ70" s="23">
        <v>1</v>
      </c>
      <c r="CK70" s="23">
        <v>0</v>
      </c>
      <c r="CL70" s="23">
        <v>0</v>
      </c>
      <c r="CM70" s="23">
        <v>1</v>
      </c>
      <c r="CN70" s="23">
        <v>0</v>
      </c>
      <c r="CO70" s="23">
        <v>0</v>
      </c>
      <c r="CP70" s="23">
        <v>0</v>
      </c>
      <c r="CQ70" s="23">
        <v>0</v>
      </c>
      <c r="CR70" s="23">
        <v>0</v>
      </c>
      <c r="CS70" s="23">
        <v>0</v>
      </c>
      <c r="CT70" s="23">
        <v>0</v>
      </c>
      <c r="CU70" s="23">
        <v>0</v>
      </c>
      <c r="CV70" s="23">
        <v>0</v>
      </c>
      <c r="CW70" s="23">
        <v>0</v>
      </c>
      <c r="CX70" s="23">
        <v>0</v>
      </c>
      <c r="CY70" s="23">
        <v>0</v>
      </c>
      <c r="CZ70" s="23">
        <v>1</v>
      </c>
      <c r="DA70" s="23">
        <v>1</v>
      </c>
      <c r="DB70" s="23">
        <v>0</v>
      </c>
      <c r="DC70" s="23">
        <v>1</v>
      </c>
      <c r="DD70" s="23">
        <v>0</v>
      </c>
      <c r="DE70" s="23">
        <v>0</v>
      </c>
      <c r="DF70" s="22">
        <v>8</v>
      </c>
      <c r="DG70" s="22">
        <v>1</v>
      </c>
      <c r="DH70" s="22">
        <v>1</v>
      </c>
      <c r="DI70" s="22">
        <v>0</v>
      </c>
      <c r="DJ70" s="22">
        <v>1</v>
      </c>
      <c r="DK70" s="22">
        <v>0</v>
      </c>
      <c r="DL70" s="22">
        <v>1</v>
      </c>
      <c r="DM70" s="22">
        <v>0</v>
      </c>
      <c r="DN70" s="22">
        <v>1</v>
      </c>
      <c r="DO70" s="22">
        <v>1</v>
      </c>
      <c r="DP70" s="22">
        <v>1</v>
      </c>
      <c r="DQ70" s="22">
        <v>0</v>
      </c>
      <c r="DR70" s="22">
        <v>0</v>
      </c>
      <c r="DS70" s="22">
        <v>0</v>
      </c>
      <c r="DT70" s="22">
        <v>0</v>
      </c>
      <c r="DU70" s="22">
        <v>0</v>
      </c>
      <c r="DV70" s="22">
        <v>0</v>
      </c>
      <c r="DW70" s="22">
        <v>0</v>
      </c>
      <c r="DX70" s="22">
        <v>0</v>
      </c>
      <c r="DY70" s="22">
        <v>0</v>
      </c>
      <c r="DZ70" s="22">
        <v>0</v>
      </c>
      <c r="EA70" s="22">
        <v>0</v>
      </c>
      <c r="EB70" s="22">
        <v>0</v>
      </c>
      <c r="EC70" s="22">
        <v>0</v>
      </c>
      <c r="ED70" s="22">
        <v>0</v>
      </c>
      <c r="EE70" s="22">
        <v>0</v>
      </c>
      <c r="EF70" s="22">
        <v>0</v>
      </c>
      <c r="EG70" s="22">
        <v>0</v>
      </c>
      <c r="EH70" s="22">
        <v>0</v>
      </c>
      <c r="EI70" s="22">
        <v>0</v>
      </c>
      <c r="EJ70" s="22">
        <v>0</v>
      </c>
      <c r="EK70" s="22">
        <v>0</v>
      </c>
      <c r="EL70" s="22">
        <v>0</v>
      </c>
      <c r="EM70" s="22">
        <v>0</v>
      </c>
      <c r="EN70" s="22">
        <v>6</v>
      </c>
      <c r="EO70" s="24">
        <f t="shared" ref="EO70:EO84" si="120">SUM(AP70,BX70,DF70,EN70)</f>
        <v>41</v>
      </c>
      <c r="EP70" s="21">
        <v>4</v>
      </c>
      <c r="EQ70" s="25">
        <v>5</v>
      </c>
      <c r="EZ70" s="39">
        <f>EP70-EQ70</f>
        <v>-1</v>
      </c>
    </row>
    <row r="71" spans="2:156" x14ac:dyDescent="0.25">
      <c r="B71" s="19">
        <v>2</v>
      </c>
      <c r="C71" s="19" t="s">
        <v>167</v>
      </c>
      <c r="D71" s="19" t="s">
        <v>168</v>
      </c>
      <c r="E71" s="19" t="s">
        <v>7</v>
      </c>
      <c r="F71" s="19">
        <v>0</v>
      </c>
      <c r="G71" s="19">
        <v>1</v>
      </c>
      <c r="H71" s="19">
        <v>1</v>
      </c>
      <c r="I71" s="19">
        <v>1</v>
      </c>
      <c r="J71" s="19">
        <v>1</v>
      </c>
      <c r="K71" s="19">
        <v>1</v>
      </c>
      <c r="L71" s="19">
        <v>1</v>
      </c>
      <c r="M71" s="19">
        <v>1</v>
      </c>
      <c r="N71" s="19">
        <v>1</v>
      </c>
      <c r="O71" s="19">
        <v>1</v>
      </c>
      <c r="P71" s="19">
        <v>1</v>
      </c>
      <c r="Q71" s="19">
        <v>1</v>
      </c>
      <c r="R71" s="19">
        <v>1</v>
      </c>
      <c r="S71" s="19">
        <v>1</v>
      </c>
      <c r="T71" s="19">
        <v>1</v>
      </c>
      <c r="U71" s="19">
        <v>1</v>
      </c>
      <c r="V71" s="19">
        <v>1</v>
      </c>
      <c r="W71" s="19">
        <v>0</v>
      </c>
      <c r="X71" s="19">
        <v>1</v>
      </c>
      <c r="Y71" s="19">
        <v>1</v>
      </c>
      <c r="Z71" s="19">
        <v>0</v>
      </c>
      <c r="AA71" s="19">
        <v>0</v>
      </c>
      <c r="AB71" s="19">
        <v>0</v>
      </c>
      <c r="AC71" s="19">
        <v>1</v>
      </c>
      <c r="AD71" s="19">
        <v>0</v>
      </c>
      <c r="AE71" s="19">
        <v>1</v>
      </c>
      <c r="AF71" s="19">
        <v>1</v>
      </c>
      <c r="AG71" s="19">
        <v>1</v>
      </c>
      <c r="AH71" s="19">
        <v>1</v>
      </c>
      <c r="AI71" s="19">
        <v>1</v>
      </c>
      <c r="AJ71" s="19">
        <v>1</v>
      </c>
      <c r="AK71" s="19">
        <v>0</v>
      </c>
      <c r="AL71" s="19">
        <v>1</v>
      </c>
      <c r="AM71" s="19">
        <v>1</v>
      </c>
      <c r="AN71" s="19">
        <v>0</v>
      </c>
      <c r="AO71" s="19">
        <v>1</v>
      </c>
      <c r="AP71" s="21">
        <f t="shared" si="119"/>
        <v>28</v>
      </c>
      <c r="AQ71" s="21">
        <v>1</v>
      </c>
      <c r="AR71" s="21">
        <v>1</v>
      </c>
      <c r="AS71" s="21">
        <v>0</v>
      </c>
      <c r="AT71" s="21">
        <v>1</v>
      </c>
      <c r="AU71" s="21">
        <v>0</v>
      </c>
      <c r="AV71" s="21">
        <v>1</v>
      </c>
      <c r="AW71" s="21">
        <v>1</v>
      </c>
      <c r="AX71" s="21">
        <v>1</v>
      </c>
      <c r="AY71" s="21">
        <v>1</v>
      </c>
      <c r="AZ71" s="21">
        <v>1</v>
      </c>
      <c r="BA71" s="21">
        <v>1</v>
      </c>
      <c r="BB71" s="21">
        <v>0</v>
      </c>
      <c r="BC71" s="21">
        <v>0</v>
      </c>
      <c r="BD71" s="21">
        <v>1</v>
      </c>
      <c r="BE71" s="21">
        <v>1</v>
      </c>
      <c r="BF71" s="21">
        <v>1</v>
      </c>
      <c r="BG71" s="21">
        <v>0</v>
      </c>
      <c r="BH71" s="21">
        <v>1</v>
      </c>
      <c r="BI71" s="21">
        <v>1</v>
      </c>
      <c r="BJ71" s="21">
        <v>1</v>
      </c>
      <c r="BK71" s="21">
        <v>1</v>
      </c>
      <c r="BL71" s="21">
        <v>1</v>
      </c>
      <c r="BM71" s="21">
        <v>1</v>
      </c>
      <c r="BN71" s="21">
        <v>1</v>
      </c>
      <c r="BO71" s="21">
        <v>1</v>
      </c>
      <c r="BP71" s="21">
        <v>0</v>
      </c>
      <c r="BQ71" s="21">
        <v>1</v>
      </c>
      <c r="BR71" s="21">
        <v>1</v>
      </c>
      <c r="BS71" s="21">
        <v>1</v>
      </c>
      <c r="BT71" s="21">
        <v>0</v>
      </c>
      <c r="BU71" s="21">
        <v>1</v>
      </c>
      <c r="BV71" s="21">
        <v>1</v>
      </c>
      <c r="BW71" s="21">
        <v>0</v>
      </c>
      <c r="BX71" s="23">
        <v>24</v>
      </c>
      <c r="BY71" s="23">
        <v>1</v>
      </c>
      <c r="BZ71" s="23">
        <v>1</v>
      </c>
      <c r="CA71" s="23">
        <v>1</v>
      </c>
      <c r="CB71" s="23">
        <v>1</v>
      </c>
      <c r="CC71" s="23">
        <v>0</v>
      </c>
      <c r="CD71" s="23">
        <v>0</v>
      </c>
      <c r="CE71" s="23">
        <v>0</v>
      </c>
      <c r="CF71" s="23">
        <v>1</v>
      </c>
      <c r="CG71" s="23">
        <v>1</v>
      </c>
      <c r="CH71" s="23">
        <v>0</v>
      </c>
      <c r="CI71" s="23">
        <v>1</v>
      </c>
      <c r="CJ71" s="23">
        <v>0</v>
      </c>
      <c r="CK71" s="23">
        <v>1</v>
      </c>
      <c r="CL71" s="23">
        <v>1</v>
      </c>
      <c r="CM71" s="23">
        <v>1</v>
      </c>
      <c r="CN71" s="23">
        <v>1</v>
      </c>
      <c r="CO71" s="23">
        <v>1</v>
      </c>
      <c r="CP71" s="23">
        <v>1</v>
      </c>
      <c r="CQ71" s="23">
        <v>0</v>
      </c>
      <c r="CR71" s="23">
        <v>0</v>
      </c>
      <c r="CS71" s="23">
        <v>0</v>
      </c>
      <c r="CT71" s="23">
        <v>0</v>
      </c>
      <c r="CU71" s="23">
        <v>0</v>
      </c>
      <c r="CV71" s="23">
        <v>0</v>
      </c>
      <c r="CW71" s="23">
        <v>0</v>
      </c>
      <c r="CX71" s="23">
        <v>0</v>
      </c>
      <c r="CY71" s="23">
        <v>0</v>
      </c>
      <c r="CZ71" s="23">
        <v>1</v>
      </c>
      <c r="DA71" s="23">
        <v>1</v>
      </c>
      <c r="DB71" s="23">
        <v>1</v>
      </c>
      <c r="DC71" s="23">
        <v>1</v>
      </c>
      <c r="DD71" s="23">
        <v>0</v>
      </c>
      <c r="DE71" s="23">
        <v>1</v>
      </c>
      <c r="DF71" s="22">
        <v>17</v>
      </c>
      <c r="DG71" s="22">
        <v>1</v>
      </c>
      <c r="DH71" s="22">
        <v>1</v>
      </c>
      <c r="DI71" s="22">
        <v>1</v>
      </c>
      <c r="DJ71" s="22">
        <v>1</v>
      </c>
      <c r="DK71" s="22">
        <v>1</v>
      </c>
      <c r="DL71" s="22">
        <v>1</v>
      </c>
      <c r="DM71" s="22">
        <v>1</v>
      </c>
      <c r="DN71" s="22">
        <v>1</v>
      </c>
      <c r="DO71" s="22">
        <v>0</v>
      </c>
      <c r="DP71" s="22">
        <v>1</v>
      </c>
      <c r="DQ71" s="22">
        <v>1</v>
      </c>
      <c r="DR71" s="22">
        <v>1</v>
      </c>
      <c r="DS71" s="22">
        <v>1</v>
      </c>
      <c r="DT71" s="22">
        <v>1</v>
      </c>
      <c r="DU71" s="22">
        <v>1</v>
      </c>
      <c r="DV71" s="22">
        <v>1</v>
      </c>
      <c r="DW71" s="22">
        <v>1</v>
      </c>
      <c r="DX71" s="22">
        <v>1</v>
      </c>
      <c r="DY71" s="22">
        <v>1</v>
      </c>
      <c r="DZ71" s="22">
        <v>1</v>
      </c>
      <c r="EA71" s="22">
        <v>1</v>
      </c>
      <c r="EB71" s="22">
        <v>1</v>
      </c>
      <c r="EC71" s="22">
        <v>1</v>
      </c>
      <c r="ED71" s="22">
        <v>0</v>
      </c>
      <c r="EE71" s="22">
        <v>1</v>
      </c>
      <c r="EF71" s="22">
        <v>1</v>
      </c>
      <c r="EG71" s="22">
        <v>1</v>
      </c>
      <c r="EH71" s="22">
        <v>0</v>
      </c>
      <c r="EI71" s="22">
        <v>0</v>
      </c>
      <c r="EJ71" s="22">
        <v>0</v>
      </c>
      <c r="EK71" s="22">
        <v>0</v>
      </c>
      <c r="EL71" s="22">
        <v>0</v>
      </c>
      <c r="EM71" s="22">
        <v>0</v>
      </c>
      <c r="EN71" s="22">
        <v>24</v>
      </c>
      <c r="EO71" s="24">
        <f t="shared" si="120"/>
        <v>93</v>
      </c>
      <c r="EP71" s="21">
        <v>7</v>
      </c>
      <c r="EQ71" s="25">
        <v>6</v>
      </c>
      <c r="EZ71" s="39">
        <f t="shared" ref="EZ71:EZ84" si="121">EP71-EQ71</f>
        <v>1</v>
      </c>
    </row>
    <row r="72" spans="2:156" x14ac:dyDescent="0.25">
      <c r="B72" s="19">
        <v>3</v>
      </c>
      <c r="C72" s="19" t="s">
        <v>169</v>
      </c>
      <c r="D72" s="19" t="s">
        <v>96</v>
      </c>
      <c r="E72" s="19" t="s">
        <v>10</v>
      </c>
      <c r="F72" s="19">
        <v>1</v>
      </c>
      <c r="G72" s="19">
        <v>1</v>
      </c>
      <c r="H72" s="19">
        <v>0</v>
      </c>
      <c r="I72" s="19">
        <v>0</v>
      </c>
      <c r="J72" s="19">
        <v>1</v>
      </c>
      <c r="K72" s="19">
        <v>1</v>
      </c>
      <c r="L72" s="19">
        <v>1</v>
      </c>
      <c r="M72" s="19">
        <v>0</v>
      </c>
      <c r="N72" s="19">
        <v>0</v>
      </c>
      <c r="O72" s="19">
        <v>1</v>
      </c>
      <c r="P72" s="19">
        <v>1</v>
      </c>
      <c r="Q72" s="19">
        <v>0</v>
      </c>
      <c r="R72" s="19">
        <v>1</v>
      </c>
      <c r="S72" s="19">
        <v>1</v>
      </c>
      <c r="T72" s="19">
        <v>1</v>
      </c>
      <c r="U72" s="19">
        <v>1</v>
      </c>
      <c r="V72" s="19">
        <v>0</v>
      </c>
      <c r="W72" s="19">
        <v>1</v>
      </c>
      <c r="X72" s="19">
        <v>0</v>
      </c>
      <c r="Y72" s="19">
        <v>0</v>
      </c>
      <c r="Z72" s="19">
        <v>1</v>
      </c>
      <c r="AA72" s="19">
        <v>0</v>
      </c>
      <c r="AB72" s="19">
        <v>1</v>
      </c>
      <c r="AC72" s="19">
        <v>1</v>
      </c>
      <c r="AD72" s="19">
        <v>0</v>
      </c>
      <c r="AE72" s="19">
        <v>1</v>
      </c>
      <c r="AF72" s="19">
        <v>0</v>
      </c>
      <c r="AG72" s="19">
        <v>0</v>
      </c>
      <c r="AH72" s="19">
        <v>1</v>
      </c>
      <c r="AI72" s="19">
        <v>0</v>
      </c>
      <c r="AJ72" s="19">
        <v>1</v>
      </c>
      <c r="AK72" s="19">
        <v>1</v>
      </c>
      <c r="AL72" s="19">
        <v>0</v>
      </c>
      <c r="AM72" s="19">
        <v>1</v>
      </c>
      <c r="AN72" s="19">
        <v>0</v>
      </c>
      <c r="AO72" s="19">
        <v>0</v>
      </c>
      <c r="AP72" s="21">
        <f t="shared" si="119"/>
        <v>20</v>
      </c>
      <c r="AQ72" s="21">
        <v>1</v>
      </c>
      <c r="AR72" s="21">
        <v>1</v>
      </c>
      <c r="AS72" s="21">
        <v>0</v>
      </c>
      <c r="AT72" s="21">
        <v>1</v>
      </c>
      <c r="AU72" s="21">
        <v>1</v>
      </c>
      <c r="AV72" s="21">
        <v>1</v>
      </c>
      <c r="AW72" s="21">
        <v>0</v>
      </c>
      <c r="AX72" s="21">
        <v>1</v>
      </c>
      <c r="AY72" s="21">
        <v>1</v>
      </c>
      <c r="AZ72" s="21">
        <v>1</v>
      </c>
      <c r="BA72" s="21">
        <v>1</v>
      </c>
      <c r="BB72" s="21">
        <v>1</v>
      </c>
      <c r="BC72" s="21">
        <v>1</v>
      </c>
      <c r="BD72" s="21">
        <v>1</v>
      </c>
      <c r="BE72" s="21">
        <v>1</v>
      </c>
      <c r="BF72" s="21">
        <v>0</v>
      </c>
      <c r="BG72" s="21">
        <v>1</v>
      </c>
      <c r="BH72" s="21">
        <v>0</v>
      </c>
      <c r="BI72" s="21">
        <v>1</v>
      </c>
      <c r="BJ72" s="21">
        <v>1</v>
      </c>
      <c r="BK72" s="21">
        <v>1</v>
      </c>
      <c r="BL72" s="21">
        <v>0</v>
      </c>
      <c r="BM72" s="21">
        <v>0</v>
      </c>
      <c r="BN72" s="21">
        <v>1</v>
      </c>
      <c r="BO72" s="21">
        <v>1</v>
      </c>
      <c r="BP72" s="21">
        <v>1</v>
      </c>
      <c r="BQ72" s="21">
        <v>1</v>
      </c>
      <c r="BR72" s="21">
        <v>1</v>
      </c>
      <c r="BS72" s="21">
        <v>1</v>
      </c>
      <c r="BT72" s="21">
        <v>0</v>
      </c>
      <c r="BU72" s="21">
        <v>1</v>
      </c>
      <c r="BV72" s="21">
        <v>1</v>
      </c>
      <c r="BW72" s="21">
        <v>0</v>
      </c>
      <c r="BX72" s="23">
        <v>24</v>
      </c>
      <c r="BY72" s="23">
        <v>1</v>
      </c>
      <c r="BZ72" s="23">
        <v>1</v>
      </c>
      <c r="CA72" s="23">
        <v>0</v>
      </c>
      <c r="CB72" s="23">
        <v>1</v>
      </c>
      <c r="CC72" s="23">
        <v>0</v>
      </c>
      <c r="CD72" s="23">
        <v>1</v>
      </c>
      <c r="CE72" s="23">
        <v>0</v>
      </c>
      <c r="CF72" s="23">
        <v>1</v>
      </c>
      <c r="CG72" s="23">
        <v>1</v>
      </c>
      <c r="CH72" s="23">
        <v>0</v>
      </c>
      <c r="CI72" s="23">
        <v>0</v>
      </c>
      <c r="CJ72" s="23">
        <v>0</v>
      </c>
      <c r="CK72" s="23">
        <v>0</v>
      </c>
      <c r="CL72" s="23">
        <v>1</v>
      </c>
      <c r="CM72" s="23">
        <v>0</v>
      </c>
      <c r="CN72" s="23">
        <v>0</v>
      </c>
      <c r="CO72" s="23">
        <v>0</v>
      </c>
      <c r="CP72" s="23">
        <v>0</v>
      </c>
      <c r="CQ72" s="23">
        <v>0</v>
      </c>
      <c r="CR72" s="23">
        <v>0</v>
      </c>
      <c r="CS72" s="23">
        <v>0</v>
      </c>
      <c r="CT72" s="23">
        <v>0</v>
      </c>
      <c r="CU72" s="23">
        <v>0</v>
      </c>
      <c r="CV72" s="23">
        <v>0</v>
      </c>
      <c r="CW72" s="23">
        <v>0</v>
      </c>
      <c r="CX72" s="23">
        <v>0</v>
      </c>
      <c r="CY72" s="23">
        <v>1</v>
      </c>
      <c r="CZ72" s="23">
        <v>1</v>
      </c>
      <c r="DA72" s="23">
        <v>1</v>
      </c>
      <c r="DB72" s="23">
        <v>1</v>
      </c>
      <c r="DC72" s="23">
        <v>1</v>
      </c>
      <c r="DD72" s="23">
        <v>0</v>
      </c>
      <c r="DE72" s="23">
        <v>1</v>
      </c>
      <c r="DF72" s="22">
        <v>12</v>
      </c>
      <c r="DG72" s="22">
        <v>1</v>
      </c>
      <c r="DH72" s="22">
        <v>1</v>
      </c>
      <c r="DI72" s="22">
        <v>0</v>
      </c>
      <c r="DJ72" s="22">
        <v>0</v>
      </c>
      <c r="DK72" s="22">
        <v>1</v>
      </c>
      <c r="DL72" s="22">
        <v>1</v>
      </c>
      <c r="DM72" s="22">
        <v>1</v>
      </c>
      <c r="DN72" s="22">
        <v>1</v>
      </c>
      <c r="DO72" s="22">
        <v>0</v>
      </c>
      <c r="DP72" s="22">
        <v>0</v>
      </c>
      <c r="DQ72" s="22">
        <v>1</v>
      </c>
      <c r="DR72" s="22">
        <v>1</v>
      </c>
      <c r="DS72" s="22">
        <v>0</v>
      </c>
      <c r="DT72" s="22">
        <v>0</v>
      </c>
      <c r="DU72" s="22">
        <v>1</v>
      </c>
      <c r="DV72" s="22">
        <v>1</v>
      </c>
      <c r="DW72" s="22">
        <v>0</v>
      </c>
      <c r="DX72" s="22">
        <v>0</v>
      </c>
      <c r="DY72" s="22">
        <v>0</v>
      </c>
      <c r="DZ72" s="22">
        <v>0</v>
      </c>
      <c r="EA72" s="22">
        <v>1</v>
      </c>
      <c r="EB72" s="22">
        <v>0</v>
      </c>
      <c r="EC72" s="22">
        <v>0</v>
      </c>
      <c r="ED72" s="22">
        <v>0</v>
      </c>
      <c r="EE72" s="22">
        <v>0</v>
      </c>
      <c r="EF72" s="22">
        <v>0</v>
      </c>
      <c r="EG72" s="22">
        <v>0</v>
      </c>
      <c r="EH72" s="22">
        <v>0</v>
      </c>
      <c r="EI72" s="22">
        <v>0</v>
      </c>
      <c r="EJ72" s="22">
        <v>0</v>
      </c>
      <c r="EK72" s="22">
        <v>0</v>
      </c>
      <c r="EL72" s="22">
        <v>0</v>
      </c>
      <c r="EM72" s="22">
        <v>0</v>
      </c>
      <c r="EN72" s="22">
        <v>10</v>
      </c>
      <c r="EO72" s="24">
        <f t="shared" si="120"/>
        <v>66</v>
      </c>
      <c r="EP72" s="21">
        <v>6</v>
      </c>
      <c r="EQ72" s="25">
        <v>7</v>
      </c>
      <c r="EZ72" s="39">
        <f t="shared" si="121"/>
        <v>-1</v>
      </c>
    </row>
    <row r="73" spans="2:156" x14ac:dyDescent="0.25">
      <c r="B73" s="19">
        <v>4</v>
      </c>
      <c r="C73" s="19" t="s">
        <v>170</v>
      </c>
      <c r="D73" s="19" t="s">
        <v>171</v>
      </c>
      <c r="E73" s="19" t="s">
        <v>10</v>
      </c>
      <c r="F73" s="19">
        <v>1</v>
      </c>
      <c r="G73" s="19">
        <v>1</v>
      </c>
      <c r="H73" s="19">
        <v>0</v>
      </c>
      <c r="I73" s="19">
        <v>0</v>
      </c>
      <c r="J73" s="19">
        <v>1</v>
      </c>
      <c r="K73" s="19">
        <v>0</v>
      </c>
      <c r="L73" s="19">
        <v>1</v>
      </c>
      <c r="M73" s="19">
        <v>0</v>
      </c>
      <c r="N73" s="19">
        <v>1</v>
      </c>
      <c r="O73" s="19">
        <v>0</v>
      </c>
      <c r="P73" s="19">
        <v>0</v>
      </c>
      <c r="Q73" s="19">
        <v>0</v>
      </c>
      <c r="R73" s="19">
        <v>0</v>
      </c>
      <c r="S73" s="19">
        <v>1</v>
      </c>
      <c r="T73" s="19">
        <v>1</v>
      </c>
      <c r="U73" s="19">
        <v>0</v>
      </c>
      <c r="V73" s="19">
        <v>1</v>
      </c>
      <c r="W73" s="19">
        <v>1</v>
      </c>
      <c r="X73" s="19">
        <v>0</v>
      </c>
      <c r="Y73" s="19">
        <v>1</v>
      </c>
      <c r="Z73" s="19">
        <v>1</v>
      </c>
      <c r="AA73" s="19">
        <v>0</v>
      </c>
      <c r="AB73" s="19">
        <v>0</v>
      </c>
      <c r="AC73" s="19">
        <v>1</v>
      </c>
      <c r="AD73" s="19">
        <v>1</v>
      </c>
      <c r="AE73" s="19">
        <v>1</v>
      </c>
      <c r="AF73" s="19">
        <v>0</v>
      </c>
      <c r="AG73" s="19">
        <v>0</v>
      </c>
      <c r="AH73" s="19">
        <v>1</v>
      </c>
      <c r="AI73" s="19">
        <v>0</v>
      </c>
      <c r="AJ73" s="19">
        <v>1</v>
      </c>
      <c r="AK73" s="19">
        <v>0</v>
      </c>
      <c r="AL73" s="19">
        <v>1</v>
      </c>
      <c r="AM73" s="19">
        <v>1</v>
      </c>
      <c r="AN73" s="19">
        <v>0</v>
      </c>
      <c r="AO73" s="19">
        <v>0</v>
      </c>
      <c r="AP73" s="21">
        <f t="shared" si="119"/>
        <v>18</v>
      </c>
      <c r="AQ73" s="21">
        <v>1</v>
      </c>
      <c r="AR73" s="21">
        <v>1</v>
      </c>
      <c r="AS73" s="21">
        <v>0</v>
      </c>
      <c r="AT73" s="21">
        <v>1</v>
      </c>
      <c r="AU73" s="21">
        <v>0</v>
      </c>
      <c r="AV73" s="21">
        <v>1</v>
      </c>
      <c r="AW73" s="21">
        <v>1</v>
      </c>
      <c r="AX73" s="21">
        <v>0</v>
      </c>
      <c r="AY73" s="21">
        <v>0</v>
      </c>
      <c r="AZ73" s="21">
        <v>1</v>
      </c>
      <c r="BA73" s="21">
        <v>1</v>
      </c>
      <c r="BB73" s="21">
        <v>0</v>
      </c>
      <c r="BC73" s="21">
        <v>1</v>
      </c>
      <c r="BD73" s="21">
        <v>1</v>
      </c>
      <c r="BE73" s="21">
        <v>0</v>
      </c>
      <c r="BF73" s="21">
        <v>0</v>
      </c>
      <c r="BG73" s="21">
        <v>0</v>
      </c>
      <c r="BH73" s="21">
        <v>0</v>
      </c>
      <c r="BI73" s="21">
        <v>0</v>
      </c>
      <c r="BJ73" s="21">
        <v>0</v>
      </c>
      <c r="BK73" s="21">
        <v>1</v>
      </c>
      <c r="BL73" s="21">
        <v>0</v>
      </c>
      <c r="BM73" s="21">
        <v>1</v>
      </c>
      <c r="BN73" s="21">
        <v>1</v>
      </c>
      <c r="BO73" s="21">
        <v>0</v>
      </c>
      <c r="BP73" s="21">
        <v>1</v>
      </c>
      <c r="BQ73" s="21">
        <v>0</v>
      </c>
      <c r="BR73" s="21">
        <v>1</v>
      </c>
      <c r="BS73" s="21">
        <v>0</v>
      </c>
      <c r="BT73" s="21">
        <v>0</v>
      </c>
      <c r="BU73" s="21">
        <v>0</v>
      </c>
      <c r="BV73" s="21">
        <v>0</v>
      </c>
      <c r="BW73" s="21">
        <v>1</v>
      </c>
      <c r="BX73" s="23">
        <v>14</v>
      </c>
      <c r="BY73" s="23">
        <v>1</v>
      </c>
      <c r="BZ73" s="23">
        <v>1</v>
      </c>
      <c r="CA73" s="23">
        <v>0</v>
      </c>
      <c r="CB73" s="23">
        <v>1</v>
      </c>
      <c r="CC73" s="23">
        <v>0</v>
      </c>
      <c r="CD73" s="23">
        <v>0</v>
      </c>
      <c r="CE73" s="23">
        <v>0</v>
      </c>
      <c r="CF73" s="23">
        <v>1</v>
      </c>
      <c r="CG73" s="23">
        <v>0</v>
      </c>
      <c r="CH73" s="23">
        <v>0</v>
      </c>
      <c r="CI73" s="23">
        <v>0</v>
      </c>
      <c r="CJ73" s="23">
        <v>0</v>
      </c>
      <c r="CK73" s="23">
        <v>0</v>
      </c>
      <c r="CL73" s="23">
        <v>1</v>
      </c>
      <c r="CM73" s="23">
        <v>0</v>
      </c>
      <c r="CN73" s="23">
        <v>0</v>
      </c>
      <c r="CO73" s="23">
        <v>0</v>
      </c>
      <c r="CP73" s="23">
        <v>0</v>
      </c>
      <c r="CQ73" s="23">
        <v>0</v>
      </c>
      <c r="CR73" s="23">
        <v>0</v>
      </c>
      <c r="CS73" s="23">
        <v>0</v>
      </c>
      <c r="CT73" s="23">
        <v>0</v>
      </c>
      <c r="CU73" s="23">
        <v>0</v>
      </c>
      <c r="CV73" s="23">
        <v>0</v>
      </c>
      <c r="CW73" s="23">
        <v>0</v>
      </c>
      <c r="CX73" s="23">
        <v>0</v>
      </c>
      <c r="CY73" s="23">
        <v>0</v>
      </c>
      <c r="CZ73" s="23">
        <v>0</v>
      </c>
      <c r="DA73" s="23">
        <v>1</v>
      </c>
      <c r="DB73" s="23">
        <v>0</v>
      </c>
      <c r="DC73" s="23">
        <v>1</v>
      </c>
      <c r="DD73" s="23">
        <v>0</v>
      </c>
      <c r="DE73" s="23">
        <v>0</v>
      </c>
      <c r="DF73" s="22">
        <v>6</v>
      </c>
      <c r="DG73" s="22">
        <v>1</v>
      </c>
      <c r="DH73" s="22">
        <v>1</v>
      </c>
      <c r="DI73" s="22">
        <v>0</v>
      </c>
      <c r="DJ73" s="22">
        <v>0</v>
      </c>
      <c r="DK73" s="22">
        <v>0</v>
      </c>
      <c r="DL73" s="22">
        <v>0</v>
      </c>
      <c r="DM73" s="22">
        <v>0</v>
      </c>
      <c r="DN73" s="22">
        <v>0</v>
      </c>
      <c r="DO73" s="22">
        <v>0</v>
      </c>
      <c r="DP73" s="22">
        <v>0</v>
      </c>
      <c r="DQ73" s="22">
        <v>0</v>
      </c>
      <c r="DR73" s="22">
        <v>0</v>
      </c>
      <c r="DS73" s="22">
        <v>0</v>
      </c>
      <c r="DT73" s="22">
        <v>0</v>
      </c>
      <c r="DU73" s="22">
        <v>0</v>
      </c>
      <c r="DV73" s="22">
        <v>0</v>
      </c>
      <c r="DW73" s="22">
        <v>0</v>
      </c>
      <c r="DX73" s="22">
        <v>0</v>
      </c>
      <c r="DY73" s="22">
        <v>0</v>
      </c>
      <c r="DZ73" s="22">
        <v>0</v>
      </c>
      <c r="EA73" s="22">
        <v>0</v>
      </c>
      <c r="EB73" s="22">
        <v>0</v>
      </c>
      <c r="EC73" s="22">
        <v>0</v>
      </c>
      <c r="ED73" s="22">
        <v>0</v>
      </c>
      <c r="EE73" s="22">
        <v>0</v>
      </c>
      <c r="EF73" s="22">
        <v>0</v>
      </c>
      <c r="EG73" s="22">
        <v>0</v>
      </c>
      <c r="EH73" s="22">
        <v>0</v>
      </c>
      <c r="EI73" s="22">
        <v>0</v>
      </c>
      <c r="EJ73" s="22">
        <v>0</v>
      </c>
      <c r="EK73" s="22">
        <v>0</v>
      </c>
      <c r="EL73" s="22">
        <v>0</v>
      </c>
      <c r="EM73" s="22">
        <v>0</v>
      </c>
      <c r="EN73" s="22">
        <v>1</v>
      </c>
      <c r="EO73" s="24">
        <f t="shared" si="120"/>
        <v>39</v>
      </c>
      <c r="EP73" s="21">
        <v>4</v>
      </c>
      <c r="EQ73" s="25">
        <v>6</v>
      </c>
      <c r="EZ73" s="39">
        <f t="shared" si="121"/>
        <v>-2</v>
      </c>
    </row>
    <row r="74" spans="2:156" x14ac:dyDescent="0.25">
      <c r="B74" s="19">
        <v>5</v>
      </c>
      <c r="C74" s="19" t="s">
        <v>172</v>
      </c>
      <c r="D74" s="19" t="s">
        <v>145</v>
      </c>
      <c r="E74" s="19" t="s">
        <v>7</v>
      </c>
      <c r="F74" s="19">
        <v>0</v>
      </c>
      <c r="G74" s="19">
        <v>1</v>
      </c>
      <c r="H74" s="19">
        <v>0</v>
      </c>
      <c r="I74" s="19">
        <v>0</v>
      </c>
      <c r="J74" s="19">
        <v>0</v>
      </c>
      <c r="K74" s="19">
        <v>0</v>
      </c>
      <c r="L74" s="19">
        <v>0</v>
      </c>
      <c r="M74" s="19">
        <v>0</v>
      </c>
      <c r="N74" s="19">
        <v>1</v>
      </c>
      <c r="O74" s="19">
        <v>1</v>
      </c>
      <c r="P74" s="19">
        <v>0</v>
      </c>
      <c r="Q74" s="19">
        <v>1</v>
      </c>
      <c r="R74" s="19">
        <v>1</v>
      </c>
      <c r="S74" s="19">
        <v>0</v>
      </c>
      <c r="T74" s="19">
        <v>1</v>
      </c>
      <c r="U74" s="19">
        <v>0</v>
      </c>
      <c r="V74" s="19">
        <v>0</v>
      </c>
      <c r="W74" s="19">
        <v>0</v>
      </c>
      <c r="X74" s="19">
        <v>1</v>
      </c>
      <c r="Y74" s="19">
        <v>1</v>
      </c>
      <c r="Z74" s="19">
        <v>0</v>
      </c>
      <c r="AA74" s="19">
        <v>0</v>
      </c>
      <c r="AB74" s="19">
        <v>0</v>
      </c>
      <c r="AC74" s="19">
        <v>1</v>
      </c>
      <c r="AD74" s="19">
        <v>0</v>
      </c>
      <c r="AE74" s="19">
        <v>1</v>
      </c>
      <c r="AF74" s="19">
        <v>0</v>
      </c>
      <c r="AG74" s="19">
        <v>0</v>
      </c>
      <c r="AH74" s="19">
        <v>1</v>
      </c>
      <c r="AI74" s="19">
        <v>1</v>
      </c>
      <c r="AJ74" s="19">
        <v>1</v>
      </c>
      <c r="AK74" s="19">
        <v>0</v>
      </c>
      <c r="AL74" s="19">
        <v>0</v>
      </c>
      <c r="AM74" s="19">
        <v>0</v>
      </c>
      <c r="AN74" s="19">
        <v>1</v>
      </c>
      <c r="AO74" s="19">
        <v>0</v>
      </c>
      <c r="AP74" s="21">
        <f t="shared" si="119"/>
        <v>14</v>
      </c>
      <c r="AQ74" s="21">
        <v>1</v>
      </c>
      <c r="AR74" s="21">
        <v>1</v>
      </c>
      <c r="AS74" s="21">
        <v>0</v>
      </c>
      <c r="AT74" s="21">
        <v>0</v>
      </c>
      <c r="AU74" s="21">
        <v>1</v>
      </c>
      <c r="AV74" s="21">
        <v>1</v>
      </c>
      <c r="AW74" s="21">
        <v>1</v>
      </c>
      <c r="AX74" s="21">
        <v>1</v>
      </c>
      <c r="AY74" s="21">
        <v>0</v>
      </c>
      <c r="AZ74" s="21">
        <v>1</v>
      </c>
      <c r="BA74" s="21">
        <v>1</v>
      </c>
      <c r="BB74" s="21">
        <v>0</v>
      </c>
      <c r="BC74" s="21">
        <v>1</v>
      </c>
      <c r="BD74" s="21">
        <v>1</v>
      </c>
      <c r="BE74" s="21">
        <v>0</v>
      </c>
      <c r="BF74" s="21">
        <v>0</v>
      </c>
      <c r="BG74" s="21">
        <v>1</v>
      </c>
      <c r="BH74" s="21">
        <v>0</v>
      </c>
      <c r="BI74" s="21">
        <v>0</v>
      </c>
      <c r="BJ74" s="21">
        <v>0</v>
      </c>
      <c r="BK74" s="21">
        <v>0</v>
      </c>
      <c r="BL74" s="21">
        <v>0</v>
      </c>
      <c r="BM74" s="21">
        <v>0</v>
      </c>
      <c r="BN74" s="21">
        <v>0</v>
      </c>
      <c r="BO74" s="21">
        <v>0</v>
      </c>
      <c r="BP74" s="21">
        <v>0</v>
      </c>
      <c r="BQ74" s="21">
        <v>0</v>
      </c>
      <c r="BR74" s="21">
        <v>0</v>
      </c>
      <c r="BS74" s="21">
        <v>0</v>
      </c>
      <c r="BT74" s="21">
        <v>0</v>
      </c>
      <c r="BU74" s="21">
        <v>0</v>
      </c>
      <c r="BV74" s="21">
        <v>0</v>
      </c>
      <c r="BW74" s="21">
        <v>0</v>
      </c>
      <c r="BX74" s="23">
        <v>10</v>
      </c>
      <c r="BY74" s="23">
        <v>1</v>
      </c>
      <c r="BZ74" s="23">
        <v>1</v>
      </c>
      <c r="CA74" s="23">
        <v>0</v>
      </c>
      <c r="CB74" s="23">
        <v>1</v>
      </c>
      <c r="CC74" s="23">
        <v>0</v>
      </c>
      <c r="CD74" s="23">
        <v>0</v>
      </c>
      <c r="CE74" s="23">
        <v>1</v>
      </c>
      <c r="CF74" s="23">
        <v>1</v>
      </c>
      <c r="CG74" s="23">
        <v>0</v>
      </c>
      <c r="CH74" s="23">
        <v>0</v>
      </c>
      <c r="CI74" s="23">
        <v>0</v>
      </c>
      <c r="CJ74" s="23">
        <v>0</v>
      </c>
      <c r="CK74" s="23">
        <v>1</v>
      </c>
      <c r="CL74" s="23">
        <v>1</v>
      </c>
      <c r="CM74" s="23">
        <v>1</v>
      </c>
      <c r="CN74" s="23">
        <v>1</v>
      </c>
      <c r="CO74" s="23">
        <v>0</v>
      </c>
      <c r="CP74" s="23">
        <v>0</v>
      </c>
      <c r="CQ74" s="23">
        <v>0</v>
      </c>
      <c r="CR74" s="23">
        <v>0</v>
      </c>
      <c r="CS74" s="23">
        <v>0</v>
      </c>
      <c r="CT74" s="23">
        <v>0</v>
      </c>
      <c r="CU74" s="23">
        <v>0</v>
      </c>
      <c r="CV74" s="23">
        <v>0</v>
      </c>
      <c r="CW74" s="23">
        <v>0</v>
      </c>
      <c r="CX74" s="23">
        <v>1</v>
      </c>
      <c r="CY74" s="23">
        <v>1</v>
      </c>
      <c r="CZ74" s="23">
        <v>1</v>
      </c>
      <c r="DA74" s="23">
        <v>0</v>
      </c>
      <c r="DB74" s="23">
        <v>0</v>
      </c>
      <c r="DC74" s="23">
        <v>1</v>
      </c>
      <c r="DD74" s="23">
        <v>0</v>
      </c>
      <c r="DE74" s="23">
        <v>0</v>
      </c>
      <c r="DF74" s="22">
        <v>12</v>
      </c>
      <c r="DG74" s="22">
        <v>1</v>
      </c>
      <c r="DH74" s="22">
        <v>1</v>
      </c>
      <c r="DI74" s="22">
        <v>1</v>
      </c>
      <c r="DJ74" s="22">
        <v>1</v>
      </c>
      <c r="DK74" s="22">
        <v>0</v>
      </c>
      <c r="DL74" s="22">
        <v>1</v>
      </c>
      <c r="DM74" s="22">
        <v>1</v>
      </c>
      <c r="DN74" s="22">
        <v>1</v>
      </c>
      <c r="DO74" s="22">
        <v>0</v>
      </c>
      <c r="DP74" s="22">
        <v>1</v>
      </c>
      <c r="DQ74" s="22">
        <v>1</v>
      </c>
      <c r="DR74" s="22">
        <v>1</v>
      </c>
      <c r="DS74" s="22">
        <v>1</v>
      </c>
      <c r="DT74" s="22">
        <v>1</v>
      </c>
      <c r="DU74" s="22">
        <v>1</v>
      </c>
      <c r="DV74" s="22">
        <v>0</v>
      </c>
      <c r="DW74" s="22">
        <v>0</v>
      </c>
      <c r="DX74" s="22">
        <v>1</v>
      </c>
      <c r="DY74" s="22">
        <v>0</v>
      </c>
      <c r="DZ74" s="22">
        <v>0</v>
      </c>
      <c r="EA74" s="22">
        <v>0</v>
      </c>
      <c r="EB74" s="22">
        <v>0</v>
      </c>
      <c r="EC74" s="22">
        <v>0</v>
      </c>
      <c r="ED74" s="22">
        <v>0</v>
      </c>
      <c r="EE74" s="22">
        <v>0</v>
      </c>
      <c r="EF74" s="22">
        <v>0</v>
      </c>
      <c r="EG74" s="22">
        <v>0</v>
      </c>
      <c r="EH74" s="22">
        <v>0</v>
      </c>
      <c r="EI74" s="22">
        <v>0</v>
      </c>
      <c r="EJ74" s="22">
        <v>0</v>
      </c>
      <c r="EK74" s="22">
        <v>0</v>
      </c>
      <c r="EL74" s="22">
        <v>0</v>
      </c>
      <c r="EM74" s="22">
        <v>0</v>
      </c>
      <c r="EN74" s="22">
        <v>13</v>
      </c>
      <c r="EO74" s="24">
        <f t="shared" si="120"/>
        <v>49</v>
      </c>
      <c r="EP74" s="21">
        <v>5</v>
      </c>
      <c r="EQ74" s="25">
        <v>6</v>
      </c>
      <c r="EZ74" s="39">
        <f t="shared" si="121"/>
        <v>-1</v>
      </c>
    </row>
    <row r="75" spans="2:156" x14ac:dyDescent="0.25">
      <c r="B75" s="19">
        <v>6</v>
      </c>
      <c r="C75" s="19" t="s">
        <v>173</v>
      </c>
      <c r="D75" s="19" t="s">
        <v>174</v>
      </c>
      <c r="E75" s="19" t="s">
        <v>10</v>
      </c>
      <c r="F75" s="19">
        <v>1</v>
      </c>
      <c r="G75" s="19">
        <v>1</v>
      </c>
      <c r="H75" s="19">
        <v>1</v>
      </c>
      <c r="I75" s="19">
        <v>0</v>
      </c>
      <c r="J75" s="19">
        <v>1</v>
      </c>
      <c r="K75" s="19">
        <v>1</v>
      </c>
      <c r="L75" s="19">
        <v>1</v>
      </c>
      <c r="M75" s="19">
        <v>0</v>
      </c>
      <c r="N75" s="19">
        <v>1</v>
      </c>
      <c r="O75" s="19">
        <v>0</v>
      </c>
      <c r="P75" s="19">
        <v>0</v>
      </c>
      <c r="Q75" s="19">
        <v>0</v>
      </c>
      <c r="R75" s="19">
        <v>0</v>
      </c>
      <c r="S75" s="19">
        <v>0</v>
      </c>
      <c r="T75" s="19">
        <v>1</v>
      </c>
      <c r="U75" s="19">
        <v>1</v>
      </c>
      <c r="V75" s="19">
        <v>0</v>
      </c>
      <c r="W75" s="19">
        <v>0</v>
      </c>
      <c r="X75" s="19">
        <v>1</v>
      </c>
      <c r="Y75" s="19">
        <v>0</v>
      </c>
      <c r="Z75" s="19">
        <v>0</v>
      </c>
      <c r="AA75" s="19">
        <v>0</v>
      </c>
      <c r="AB75" s="19">
        <v>0</v>
      </c>
      <c r="AC75" s="19">
        <v>0</v>
      </c>
      <c r="AD75" s="19">
        <v>0</v>
      </c>
      <c r="AE75" s="19">
        <v>1</v>
      </c>
      <c r="AF75" s="19">
        <v>1</v>
      </c>
      <c r="AG75" s="19">
        <v>0</v>
      </c>
      <c r="AH75" s="19">
        <v>0</v>
      </c>
      <c r="AI75" s="19">
        <v>0</v>
      </c>
      <c r="AJ75" s="19">
        <v>1</v>
      </c>
      <c r="AK75" s="19">
        <v>0</v>
      </c>
      <c r="AL75" s="19">
        <v>0</v>
      </c>
      <c r="AM75" s="19">
        <v>0</v>
      </c>
      <c r="AN75" s="19">
        <v>0</v>
      </c>
      <c r="AO75" s="19">
        <v>0</v>
      </c>
      <c r="AP75" s="21">
        <f t="shared" si="119"/>
        <v>13</v>
      </c>
      <c r="AQ75" s="21">
        <v>1</v>
      </c>
      <c r="AR75" s="21">
        <v>1</v>
      </c>
      <c r="AS75" s="21">
        <v>0</v>
      </c>
      <c r="AT75" s="21">
        <v>1</v>
      </c>
      <c r="AU75" s="21">
        <v>0</v>
      </c>
      <c r="AV75" s="21">
        <v>1</v>
      </c>
      <c r="AW75" s="21">
        <v>0</v>
      </c>
      <c r="AX75" s="21">
        <v>0</v>
      </c>
      <c r="AY75" s="21">
        <v>0</v>
      </c>
      <c r="AZ75" s="21">
        <v>1</v>
      </c>
      <c r="BA75" s="21">
        <v>1</v>
      </c>
      <c r="BB75" s="21">
        <v>0</v>
      </c>
      <c r="BC75" s="21">
        <v>0</v>
      </c>
      <c r="BD75" s="21">
        <v>1</v>
      </c>
      <c r="BE75" s="21">
        <v>0</v>
      </c>
      <c r="BF75" s="21">
        <v>1</v>
      </c>
      <c r="BG75" s="21">
        <v>0</v>
      </c>
      <c r="BH75" s="21">
        <v>0</v>
      </c>
      <c r="BI75" s="21">
        <v>0</v>
      </c>
      <c r="BJ75" s="21">
        <v>0</v>
      </c>
      <c r="BK75" s="21">
        <v>0</v>
      </c>
      <c r="BL75" s="21">
        <v>0</v>
      </c>
      <c r="BM75" s="21">
        <v>0</v>
      </c>
      <c r="BN75" s="21">
        <v>0</v>
      </c>
      <c r="BO75" s="21">
        <v>0</v>
      </c>
      <c r="BP75" s="21">
        <v>0</v>
      </c>
      <c r="BQ75" s="21">
        <v>0</v>
      </c>
      <c r="BR75" s="21">
        <v>0</v>
      </c>
      <c r="BS75" s="21">
        <v>0</v>
      </c>
      <c r="BT75" s="21">
        <v>0</v>
      </c>
      <c r="BU75" s="21">
        <v>0</v>
      </c>
      <c r="BV75" s="21">
        <v>0</v>
      </c>
      <c r="BW75" s="21">
        <v>0</v>
      </c>
      <c r="BX75" s="23">
        <v>7</v>
      </c>
      <c r="BY75" s="23">
        <v>1</v>
      </c>
      <c r="BZ75" s="23">
        <v>1</v>
      </c>
      <c r="CA75" s="23">
        <v>0</v>
      </c>
      <c r="CB75" s="23">
        <v>1</v>
      </c>
      <c r="CC75" s="23">
        <v>0</v>
      </c>
      <c r="CD75" s="23">
        <v>0</v>
      </c>
      <c r="CE75" s="23">
        <v>0</v>
      </c>
      <c r="CF75" s="23">
        <v>1</v>
      </c>
      <c r="CG75" s="23">
        <v>1</v>
      </c>
      <c r="CH75" s="23">
        <v>1</v>
      </c>
      <c r="CI75" s="23">
        <v>0</v>
      </c>
      <c r="CJ75" s="23">
        <v>0</v>
      </c>
      <c r="CK75" s="23">
        <v>1</v>
      </c>
      <c r="CL75" s="23">
        <v>1</v>
      </c>
      <c r="CM75" s="23">
        <v>1</v>
      </c>
      <c r="CN75" s="23">
        <v>0</v>
      </c>
      <c r="CO75" s="23">
        <v>0</v>
      </c>
      <c r="CP75" s="23">
        <v>0</v>
      </c>
      <c r="CQ75" s="23">
        <v>0</v>
      </c>
      <c r="CR75" s="23">
        <v>0</v>
      </c>
      <c r="CS75" s="23">
        <v>0</v>
      </c>
      <c r="CT75" s="23">
        <v>0</v>
      </c>
      <c r="CU75" s="23">
        <v>0</v>
      </c>
      <c r="CV75" s="23">
        <v>0</v>
      </c>
      <c r="CW75" s="23">
        <v>0</v>
      </c>
      <c r="CX75" s="23">
        <v>0</v>
      </c>
      <c r="CY75" s="23">
        <v>1</v>
      </c>
      <c r="CZ75" s="23">
        <v>1</v>
      </c>
      <c r="DA75" s="23">
        <v>0</v>
      </c>
      <c r="DB75" s="23">
        <v>1</v>
      </c>
      <c r="DC75" s="23">
        <v>1</v>
      </c>
      <c r="DD75" s="23">
        <v>0</v>
      </c>
      <c r="DE75" s="23">
        <v>0</v>
      </c>
      <c r="DF75" s="22">
        <v>12</v>
      </c>
      <c r="DG75" s="22">
        <v>1</v>
      </c>
      <c r="DH75" s="22">
        <v>0</v>
      </c>
      <c r="DI75" s="22">
        <v>0</v>
      </c>
      <c r="DJ75" s="22">
        <v>0</v>
      </c>
      <c r="DK75" s="22">
        <v>1</v>
      </c>
      <c r="DL75" s="22">
        <v>1</v>
      </c>
      <c r="DM75" s="22">
        <v>1</v>
      </c>
      <c r="DN75" s="22">
        <v>0</v>
      </c>
      <c r="DO75" s="22">
        <v>0</v>
      </c>
      <c r="DP75" s="22">
        <v>0</v>
      </c>
      <c r="DQ75" s="22">
        <v>0</v>
      </c>
      <c r="DR75" s="22">
        <v>1</v>
      </c>
      <c r="DS75" s="22">
        <v>0</v>
      </c>
      <c r="DT75" s="22">
        <v>0</v>
      </c>
      <c r="DU75" s="22">
        <v>1</v>
      </c>
      <c r="DV75" s="22">
        <v>0</v>
      </c>
      <c r="DW75" s="22">
        <v>0</v>
      </c>
      <c r="DX75" s="22">
        <v>1</v>
      </c>
      <c r="DY75" s="22">
        <v>0</v>
      </c>
      <c r="DZ75" s="22">
        <v>0</v>
      </c>
      <c r="EA75" s="22">
        <v>1</v>
      </c>
      <c r="EB75" s="22">
        <v>0</v>
      </c>
      <c r="EC75" s="22">
        <v>0</v>
      </c>
      <c r="ED75" s="22">
        <v>0</v>
      </c>
      <c r="EE75" s="22">
        <v>0</v>
      </c>
      <c r="EF75" s="22">
        <v>0</v>
      </c>
      <c r="EG75" s="22">
        <v>0</v>
      </c>
      <c r="EH75" s="22">
        <v>0</v>
      </c>
      <c r="EI75" s="22">
        <v>0</v>
      </c>
      <c r="EJ75" s="22">
        <v>0</v>
      </c>
      <c r="EK75" s="22">
        <v>0</v>
      </c>
      <c r="EL75" s="22">
        <v>0</v>
      </c>
      <c r="EM75" s="22">
        <v>0</v>
      </c>
      <c r="EN75" s="22">
        <v>7</v>
      </c>
      <c r="EO75" s="24">
        <f t="shared" si="120"/>
        <v>39</v>
      </c>
      <c r="EP75" s="21">
        <v>4</v>
      </c>
      <c r="EQ75" s="25">
        <v>4</v>
      </c>
      <c r="EZ75" s="39">
        <f t="shared" si="121"/>
        <v>0</v>
      </c>
    </row>
    <row r="76" spans="2:156" x14ac:dyDescent="0.25">
      <c r="B76" s="19">
        <v>7</v>
      </c>
      <c r="C76" s="19" t="s">
        <v>175</v>
      </c>
      <c r="D76" s="19" t="s">
        <v>176</v>
      </c>
      <c r="E76" s="19" t="s">
        <v>10</v>
      </c>
      <c r="F76" s="19">
        <v>1</v>
      </c>
      <c r="G76" s="19">
        <v>1</v>
      </c>
      <c r="H76" s="19">
        <v>1</v>
      </c>
      <c r="I76" s="19">
        <v>0</v>
      </c>
      <c r="J76" s="19">
        <v>1</v>
      </c>
      <c r="K76" s="19">
        <v>1</v>
      </c>
      <c r="L76" s="19">
        <v>1</v>
      </c>
      <c r="M76" s="19">
        <v>1</v>
      </c>
      <c r="N76" s="19">
        <v>1</v>
      </c>
      <c r="O76" s="19">
        <v>1</v>
      </c>
      <c r="P76" s="19">
        <v>0</v>
      </c>
      <c r="Q76" s="19">
        <v>0</v>
      </c>
      <c r="R76" s="19">
        <v>0</v>
      </c>
      <c r="S76" s="19">
        <v>0</v>
      </c>
      <c r="T76" s="19">
        <v>1</v>
      </c>
      <c r="U76" s="19">
        <v>0</v>
      </c>
      <c r="V76" s="19">
        <v>1</v>
      </c>
      <c r="W76" s="19">
        <v>0</v>
      </c>
      <c r="X76" s="19">
        <v>0</v>
      </c>
      <c r="Y76" s="19">
        <v>1</v>
      </c>
      <c r="Z76" s="19">
        <v>1</v>
      </c>
      <c r="AA76" s="19">
        <v>0</v>
      </c>
      <c r="AB76" s="19">
        <v>1</v>
      </c>
      <c r="AC76" s="19">
        <v>1</v>
      </c>
      <c r="AD76" s="19">
        <v>1</v>
      </c>
      <c r="AE76" s="19">
        <v>1</v>
      </c>
      <c r="AF76" s="19">
        <v>1</v>
      </c>
      <c r="AG76" s="19">
        <v>0</v>
      </c>
      <c r="AH76" s="19">
        <v>1</v>
      </c>
      <c r="AI76" s="19">
        <v>1</v>
      </c>
      <c r="AJ76" s="19">
        <v>1</v>
      </c>
      <c r="AK76" s="19">
        <v>1</v>
      </c>
      <c r="AL76" s="19">
        <v>0</v>
      </c>
      <c r="AM76" s="19">
        <v>1</v>
      </c>
      <c r="AN76" s="19">
        <v>0</v>
      </c>
      <c r="AO76" s="19">
        <v>1</v>
      </c>
      <c r="AP76" s="21">
        <f t="shared" si="119"/>
        <v>24</v>
      </c>
      <c r="AQ76" s="21">
        <v>2</v>
      </c>
      <c r="AR76" s="21">
        <v>1</v>
      </c>
      <c r="AS76" s="21">
        <v>1</v>
      </c>
      <c r="AT76" s="21">
        <v>1</v>
      </c>
      <c r="AU76" s="21">
        <v>1</v>
      </c>
      <c r="AV76" s="21">
        <v>1</v>
      </c>
      <c r="AW76" s="21">
        <v>1</v>
      </c>
      <c r="AX76" s="21">
        <v>1</v>
      </c>
      <c r="AY76" s="21">
        <v>1</v>
      </c>
      <c r="AZ76" s="21">
        <v>1</v>
      </c>
      <c r="BA76" s="21">
        <v>1</v>
      </c>
      <c r="BB76" s="21">
        <v>1</v>
      </c>
      <c r="BC76" s="21">
        <v>1</v>
      </c>
      <c r="BD76" s="21">
        <v>1</v>
      </c>
      <c r="BE76" s="21">
        <v>0</v>
      </c>
      <c r="BF76" s="21">
        <v>1</v>
      </c>
      <c r="BG76" s="21">
        <v>0</v>
      </c>
      <c r="BH76" s="21">
        <v>1</v>
      </c>
      <c r="BI76" s="21">
        <v>1</v>
      </c>
      <c r="BJ76" s="21">
        <v>1</v>
      </c>
      <c r="BK76" s="21">
        <v>1</v>
      </c>
      <c r="BL76" s="21">
        <v>1</v>
      </c>
      <c r="BM76" s="21">
        <v>1</v>
      </c>
      <c r="BN76" s="21">
        <v>1</v>
      </c>
      <c r="BO76" s="21">
        <v>0</v>
      </c>
      <c r="BP76" s="21">
        <v>1</v>
      </c>
      <c r="BQ76" s="21">
        <v>0</v>
      </c>
      <c r="BR76" s="21">
        <v>1</v>
      </c>
      <c r="BS76" s="21">
        <v>1</v>
      </c>
      <c r="BT76" s="21">
        <v>1</v>
      </c>
      <c r="BU76" s="21">
        <v>1</v>
      </c>
      <c r="BV76" s="21">
        <v>1</v>
      </c>
      <c r="BW76" s="21">
        <v>1</v>
      </c>
      <c r="BX76" s="23">
        <v>28</v>
      </c>
      <c r="BY76" s="23">
        <v>2</v>
      </c>
      <c r="BZ76" s="23">
        <v>1</v>
      </c>
      <c r="CA76" s="23">
        <v>0</v>
      </c>
      <c r="CB76" s="23">
        <v>1</v>
      </c>
      <c r="CC76" s="23">
        <v>1</v>
      </c>
      <c r="CD76" s="23">
        <v>1</v>
      </c>
      <c r="CE76" s="23">
        <v>1</v>
      </c>
      <c r="CF76" s="23">
        <v>1</v>
      </c>
      <c r="CG76" s="23">
        <v>1</v>
      </c>
      <c r="CH76" s="23">
        <v>0</v>
      </c>
      <c r="CI76" s="23">
        <v>0</v>
      </c>
      <c r="CJ76" s="23">
        <v>0</v>
      </c>
      <c r="CK76" s="23">
        <v>0</v>
      </c>
      <c r="CL76" s="23">
        <v>1</v>
      </c>
      <c r="CM76" s="23">
        <v>1</v>
      </c>
      <c r="CN76" s="23">
        <v>0</v>
      </c>
      <c r="CO76" s="23">
        <v>1</v>
      </c>
      <c r="CP76" s="23">
        <v>1</v>
      </c>
      <c r="CQ76" s="23">
        <v>1</v>
      </c>
      <c r="CR76" s="23">
        <v>0</v>
      </c>
      <c r="CS76" s="23">
        <v>0</v>
      </c>
      <c r="CT76" s="23">
        <v>0</v>
      </c>
      <c r="CU76" s="23">
        <v>0</v>
      </c>
      <c r="CV76" s="23">
        <v>0</v>
      </c>
      <c r="CW76" s="23">
        <v>0</v>
      </c>
      <c r="CX76" s="23">
        <v>0</v>
      </c>
      <c r="CY76" s="23">
        <v>0</v>
      </c>
      <c r="CZ76" s="23">
        <v>0</v>
      </c>
      <c r="DA76" s="23">
        <v>0</v>
      </c>
      <c r="DB76" s="23">
        <v>0</v>
      </c>
      <c r="DC76" s="23">
        <v>0</v>
      </c>
      <c r="DD76" s="23">
        <v>0</v>
      </c>
      <c r="DE76" s="23">
        <v>0</v>
      </c>
      <c r="DF76" s="22">
        <v>12</v>
      </c>
      <c r="DG76" s="22">
        <v>2</v>
      </c>
      <c r="DH76" s="22">
        <v>0</v>
      </c>
      <c r="DI76" s="22">
        <v>1</v>
      </c>
      <c r="DJ76" s="22">
        <v>1</v>
      </c>
      <c r="DK76" s="22">
        <v>1</v>
      </c>
      <c r="DL76" s="22">
        <v>1</v>
      </c>
      <c r="DM76" s="22">
        <v>1</v>
      </c>
      <c r="DN76" s="22">
        <v>1</v>
      </c>
      <c r="DO76" s="22">
        <v>0</v>
      </c>
      <c r="DP76" s="22">
        <v>0</v>
      </c>
      <c r="DQ76" s="22">
        <v>1</v>
      </c>
      <c r="DR76" s="22">
        <v>1</v>
      </c>
      <c r="DS76" s="22">
        <v>1</v>
      </c>
      <c r="DT76" s="22">
        <v>1</v>
      </c>
      <c r="DU76" s="22">
        <v>1</v>
      </c>
      <c r="DV76" s="22">
        <v>1</v>
      </c>
      <c r="DW76" s="22">
        <v>1</v>
      </c>
      <c r="DX76" s="22">
        <v>0</v>
      </c>
      <c r="DY76" s="22">
        <v>0</v>
      </c>
      <c r="DZ76" s="22">
        <v>1</v>
      </c>
      <c r="EA76" s="22">
        <v>1</v>
      </c>
      <c r="EB76" s="22">
        <v>1</v>
      </c>
      <c r="EC76" s="22">
        <v>1</v>
      </c>
      <c r="ED76" s="22">
        <v>0</v>
      </c>
      <c r="EE76" s="22">
        <v>1</v>
      </c>
      <c r="EF76" s="22">
        <v>1</v>
      </c>
      <c r="EG76" s="22">
        <v>1</v>
      </c>
      <c r="EH76" s="22">
        <v>0</v>
      </c>
      <c r="EI76" s="22">
        <v>0</v>
      </c>
      <c r="EJ76" s="22">
        <v>0</v>
      </c>
      <c r="EK76" s="22">
        <v>0</v>
      </c>
      <c r="EL76" s="22">
        <v>0</v>
      </c>
      <c r="EM76" s="22">
        <v>0</v>
      </c>
      <c r="EN76" s="22">
        <v>20</v>
      </c>
      <c r="EO76" s="24">
        <f t="shared" si="120"/>
        <v>84</v>
      </c>
      <c r="EP76" s="21">
        <v>7</v>
      </c>
      <c r="EQ76" s="25">
        <v>8</v>
      </c>
      <c r="EZ76" s="39">
        <f t="shared" si="121"/>
        <v>-1</v>
      </c>
    </row>
    <row r="77" spans="2:156" x14ac:dyDescent="0.25">
      <c r="B77" s="19">
        <v>8</v>
      </c>
      <c r="C77" s="19" t="s">
        <v>177</v>
      </c>
      <c r="D77" s="19" t="s">
        <v>178</v>
      </c>
      <c r="E77" s="19" t="s">
        <v>10</v>
      </c>
      <c r="F77" s="19">
        <v>1</v>
      </c>
      <c r="G77" s="19">
        <v>1</v>
      </c>
      <c r="H77" s="19">
        <v>0</v>
      </c>
      <c r="I77" s="19">
        <v>0</v>
      </c>
      <c r="J77" s="19">
        <v>1</v>
      </c>
      <c r="K77" s="19">
        <v>1</v>
      </c>
      <c r="L77" s="19">
        <v>1</v>
      </c>
      <c r="M77" s="19">
        <v>0</v>
      </c>
      <c r="N77" s="19">
        <v>1</v>
      </c>
      <c r="O77" s="19">
        <v>0</v>
      </c>
      <c r="P77" s="19">
        <v>0</v>
      </c>
      <c r="Q77" s="19">
        <v>1</v>
      </c>
      <c r="R77" s="19">
        <v>1</v>
      </c>
      <c r="S77" s="19">
        <v>1</v>
      </c>
      <c r="T77" s="19">
        <v>1</v>
      </c>
      <c r="U77" s="19">
        <v>1</v>
      </c>
      <c r="V77" s="19">
        <v>0</v>
      </c>
      <c r="W77" s="19">
        <v>0</v>
      </c>
      <c r="X77" s="19">
        <v>1</v>
      </c>
      <c r="Y77" s="19">
        <v>1</v>
      </c>
      <c r="Z77" s="19">
        <v>1</v>
      </c>
      <c r="AA77" s="19">
        <v>0</v>
      </c>
      <c r="AB77" s="19">
        <v>0</v>
      </c>
      <c r="AC77" s="19">
        <v>1</v>
      </c>
      <c r="AD77" s="19">
        <v>0</v>
      </c>
      <c r="AE77" s="19">
        <v>1</v>
      </c>
      <c r="AF77" s="19">
        <v>0</v>
      </c>
      <c r="AG77" s="19">
        <v>0</v>
      </c>
      <c r="AH77" s="19">
        <v>1</v>
      </c>
      <c r="AI77" s="19">
        <v>0</v>
      </c>
      <c r="AJ77" s="19">
        <v>1</v>
      </c>
      <c r="AK77" s="19">
        <v>0</v>
      </c>
      <c r="AL77" s="19">
        <v>0</v>
      </c>
      <c r="AM77" s="19">
        <v>0</v>
      </c>
      <c r="AN77" s="19">
        <v>1</v>
      </c>
      <c r="AO77" s="19">
        <v>1</v>
      </c>
      <c r="AP77" s="21">
        <f t="shared" si="119"/>
        <v>20</v>
      </c>
      <c r="AQ77" s="21">
        <v>1</v>
      </c>
      <c r="AR77" s="21">
        <v>1</v>
      </c>
      <c r="AS77" s="21">
        <v>1</v>
      </c>
      <c r="AT77" s="21">
        <v>0</v>
      </c>
      <c r="AU77" s="21">
        <v>1</v>
      </c>
      <c r="AV77" s="21">
        <v>1</v>
      </c>
      <c r="AW77" s="21">
        <v>1</v>
      </c>
      <c r="AX77" s="21">
        <v>1</v>
      </c>
      <c r="AY77" s="21">
        <v>1</v>
      </c>
      <c r="AZ77" s="21">
        <v>1</v>
      </c>
      <c r="BA77" s="21">
        <v>0</v>
      </c>
      <c r="BB77" s="21">
        <v>0</v>
      </c>
      <c r="BC77" s="21">
        <v>1</v>
      </c>
      <c r="BD77" s="21">
        <v>1</v>
      </c>
      <c r="BE77" s="21">
        <v>1</v>
      </c>
      <c r="BF77" s="21">
        <v>1</v>
      </c>
      <c r="BG77" s="21">
        <v>0</v>
      </c>
      <c r="BH77" s="21">
        <v>1</v>
      </c>
      <c r="BI77" s="21">
        <v>0</v>
      </c>
      <c r="BJ77" s="21">
        <v>0</v>
      </c>
      <c r="BK77" s="21">
        <v>1</v>
      </c>
      <c r="BL77" s="21">
        <v>0</v>
      </c>
      <c r="BM77" s="21">
        <v>1</v>
      </c>
      <c r="BN77" s="21">
        <v>1</v>
      </c>
      <c r="BO77" s="21">
        <v>1</v>
      </c>
      <c r="BP77" s="21">
        <v>1</v>
      </c>
      <c r="BQ77" s="21">
        <v>0</v>
      </c>
      <c r="BR77" s="21">
        <v>0</v>
      </c>
      <c r="BS77" s="21">
        <v>1</v>
      </c>
      <c r="BT77" s="21">
        <v>0</v>
      </c>
      <c r="BU77" s="21">
        <v>0</v>
      </c>
      <c r="BV77" s="21">
        <v>1</v>
      </c>
      <c r="BW77" s="21">
        <v>1</v>
      </c>
      <c r="BX77" s="23">
        <v>21</v>
      </c>
      <c r="BY77" s="23">
        <v>1</v>
      </c>
      <c r="BZ77" s="23">
        <v>0</v>
      </c>
      <c r="CA77" s="23">
        <v>0</v>
      </c>
      <c r="CB77" s="23">
        <v>0</v>
      </c>
      <c r="CC77" s="23">
        <v>0</v>
      </c>
      <c r="CD77" s="23">
        <v>1</v>
      </c>
      <c r="CE77" s="23">
        <v>0</v>
      </c>
      <c r="CF77" s="23">
        <v>0</v>
      </c>
      <c r="CG77" s="23">
        <v>1</v>
      </c>
      <c r="CH77" s="23">
        <v>0</v>
      </c>
      <c r="CI77" s="23">
        <v>0</v>
      </c>
      <c r="CJ77" s="23">
        <v>0</v>
      </c>
      <c r="CK77" s="23">
        <v>1</v>
      </c>
      <c r="CL77" s="23">
        <v>1</v>
      </c>
      <c r="CM77" s="23">
        <v>0</v>
      </c>
      <c r="CN77" s="23">
        <v>0</v>
      </c>
      <c r="CO77" s="23">
        <v>0</v>
      </c>
      <c r="CP77" s="23">
        <v>0</v>
      </c>
      <c r="CQ77" s="23">
        <v>0</v>
      </c>
      <c r="CR77" s="23">
        <v>0</v>
      </c>
      <c r="CS77" s="23">
        <v>0</v>
      </c>
      <c r="CT77" s="23">
        <v>0</v>
      </c>
      <c r="CU77" s="23">
        <v>0</v>
      </c>
      <c r="CV77" s="23">
        <v>0</v>
      </c>
      <c r="CW77" s="23">
        <v>0</v>
      </c>
      <c r="CX77" s="23">
        <v>0</v>
      </c>
      <c r="CY77" s="23">
        <v>1</v>
      </c>
      <c r="CZ77" s="23">
        <v>1</v>
      </c>
      <c r="DA77" s="23">
        <v>1</v>
      </c>
      <c r="DB77" s="23">
        <v>0</v>
      </c>
      <c r="DC77" s="23">
        <v>1</v>
      </c>
      <c r="DD77" s="23">
        <v>0</v>
      </c>
      <c r="DE77" s="23">
        <v>0</v>
      </c>
      <c r="DF77" s="22">
        <v>8</v>
      </c>
      <c r="DG77" s="22">
        <v>1</v>
      </c>
      <c r="DH77" s="22">
        <v>1</v>
      </c>
      <c r="DI77" s="22">
        <v>1</v>
      </c>
      <c r="DJ77" s="22">
        <v>1</v>
      </c>
      <c r="DK77" s="22">
        <v>0</v>
      </c>
      <c r="DL77" s="22">
        <v>1</v>
      </c>
      <c r="DM77" s="22">
        <v>1</v>
      </c>
      <c r="DN77" s="22">
        <v>1</v>
      </c>
      <c r="DO77" s="22">
        <v>0</v>
      </c>
      <c r="DP77" s="22">
        <v>0</v>
      </c>
      <c r="DQ77" s="22">
        <v>0</v>
      </c>
      <c r="DR77" s="22">
        <v>0</v>
      </c>
      <c r="DS77" s="22">
        <v>0</v>
      </c>
      <c r="DT77" s="22">
        <v>0</v>
      </c>
      <c r="DU77" s="22">
        <v>1</v>
      </c>
      <c r="DV77" s="22">
        <v>0</v>
      </c>
      <c r="DW77" s="22">
        <v>0</v>
      </c>
      <c r="DX77" s="22">
        <v>0</v>
      </c>
      <c r="DY77" s="22">
        <v>0</v>
      </c>
      <c r="DZ77" s="22">
        <v>0</v>
      </c>
      <c r="EA77" s="22">
        <v>0</v>
      </c>
      <c r="EB77" s="22">
        <v>0</v>
      </c>
      <c r="EC77" s="22">
        <v>0</v>
      </c>
      <c r="ED77" s="22">
        <v>0</v>
      </c>
      <c r="EE77" s="22">
        <v>0</v>
      </c>
      <c r="EF77" s="22">
        <v>0</v>
      </c>
      <c r="EG77" s="22">
        <v>0</v>
      </c>
      <c r="EH77" s="22">
        <v>0</v>
      </c>
      <c r="EI77" s="22">
        <v>0</v>
      </c>
      <c r="EJ77" s="22">
        <v>0</v>
      </c>
      <c r="EK77" s="22">
        <v>0</v>
      </c>
      <c r="EL77" s="22">
        <v>0</v>
      </c>
      <c r="EM77" s="22">
        <v>0</v>
      </c>
      <c r="EN77" s="22">
        <v>7</v>
      </c>
      <c r="EO77" s="24">
        <f t="shared" si="120"/>
        <v>56</v>
      </c>
      <c r="EP77" s="21">
        <v>5</v>
      </c>
      <c r="EQ77" s="25">
        <v>6</v>
      </c>
      <c r="EZ77" s="39">
        <f t="shared" si="121"/>
        <v>-1</v>
      </c>
    </row>
    <row r="78" spans="2:156" x14ac:dyDescent="0.25">
      <c r="B78" s="19">
        <v>9</v>
      </c>
      <c r="C78" s="19" t="s">
        <v>179</v>
      </c>
      <c r="D78" s="19" t="s">
        <v>180</v>
      </c>
      <c r="E78" s="19" t="s">
        <v>7</v>
      </c>
      <c r="F78" s="19">
        <v>1</v>
      </c>
      <c r="G78" s="19">
        <v>1</v>
      </c>
      <c r="H78" s="19">
        <v>1</v>
      </c>
      <c r="I78" s="19">
        <v>0</v>
      </c>
      <c r="J78" s="19">
        <v>1</v>
      </c>
      <c r="K78" s="19">
        <v>1</v>
      </c>
      <c r="L78" s="19">
        <v>1</v>
      </c>
      <c r="M78" s="19">
        <v>1</v>
      </c>
      <c r="N78" s="19">
        <v>0</v>
      </c>
      <c r="O78" s="19">
        <v>1</v>
      </c>
      <c r="P78" s="19">
        <v>1</v>
      </c>
      <c r="Q78" s="19">
        <v>1</v>
      </c>
      <c r="R78" s="19">
        <v>0</v>
      </c>
      <c r="S78" s="19">
        <v>1</v>
      </c>
      <c r="T78" s="19">
        <v>1</v>
      </c>
      <c r="U78" s="19">
        <v>0</v>
      </c>
      <c r="V78" s="19">
        <v>1</v>
      </c>
      <c r="W78" s="19">
        <v>1</v>
      </c>
      <c r="X78" s="19">
        <v>0</v>
      </c>
      <c r="Y78" s="19">
        <v>0</v>
      </c>
      <c r="Z78" s="19">
        <v>1</v>
      </c>
      <c r="AA78" s="19">
        <v>0</v>
      </c>
      <c r="AB78" s="19">
        <v>0</v>
      </c>
      <c r="AC78" s="19">
        <v>1</v>
      </c>
      <c r="AD78" s="19">
        <v>0</v>
      </c>
      <c r="AE78" s="19">
        <v>1</v>
      </c>
      <c r="AF78" s="19">
        <v>1</v>
      </c>
      <c r="AG78" s="19">
        <v>0</v>
      </c>
      <c r="AH78" s="19">
        <v>1</v>
      </c>
      <c r="AI78" s="19">
        <v>1</v>
      </c>
      <c r="AJ78" s="19">
        <v>1</v>
      </c>
      <c r="AK78" s="19">
        <v>0</v>
      </c>
      <c r="AL78" s="19">
        <v>0</v>
      </c>
      <c r="AM78" s="19">
        <v>0</v>
      </c>
      <c r="AN78" s="19">
        <v>0</v>
      </c>
      <c r="AO78" s="19">
        <v>0</v>
      </c>
      <c r="AP78" s="21">
        <f t="shared" si="119"/>
        <v>21</v>
      </c>
      <c r="AQ78" s="21">
        <v>2</v>
      </c>
      <c r="AR78" s="21">
        <v>1</v>
      </c>
      <c r="AS78" s="21">
        <v>0</v>
      </c>
      <c r="AT78" s="21">
        <v>1</v>
      </c>
      <c r="AU78" s="21">
        <v>0</v>
      </c>
      <c r="AV78" s="21">
        <v>1</v>
      </c>
      <c r="AW78" s="21">
        <v>1</v>
      </c>
      <c r="AX78" s="21">
        <v>1</v>
      </c>
      <c r="AY78" s="21">
        <v>1</v>
      </c>
      <c r="AZ78" s="21">
        <v>1</v>
      </c>
      <c r="BA78" s="21">
        <v>1</v>
      </c>
      <c r="BB78" s="21">
        <v>1</v>
      </c>
      <c r="BC78" s="21">
        <v>0</v>
      </c>
      <c r="BD78" s="21">
        <v>1</v>
      </c>
      <c r="BE78" s="21">
        <v>1</v>
      </c>
      <c r="BF78" s="21">
        <v>1</v>
      </c>
      <c r="BG78" s="21">
        <v>1</v>
      </c>
      <c r="BH78" s="21">
        <v>1</v>
      </c>
      <c r="BI78" s="21">
        <v>1</v>
      </c>
      <c r="BJ78" s="21">
        <v>1</v>
      </c>
      <c r="BK78" s="21">
        <v>0</v>
      </c>
      <c r="BL78" s="21">
        <v>0</v>
      </c>
      <c r="BM78" s="21">
        <v>0</v>
      </c>
      <c r="BN78" s="21">
        <v>0</v>
      </c>
      <c r="BO78" s="21">
        <v>0</v>
      </c>
      <c r="BP78" s="21">
        <v>0</v>
      </c>
      <c r="BQ78" s="21">
        <v>0</v>
      </c>
      <c r="BR78" s="21">
        <v>0</v>
      </c>
      <c r="BS78" s="21">
        <v>0</v>
      </c>
      <c r="BT78" s="21">
        <v>0</v>
      </c>
      <c r="BU78" s="21">
        <v>0</v>
      </c>
      <c r="BV78" s="21">
        <v>0</v>
      </c>
      <c r="BW78" s="21">
        <v>0</v>
      </c>
      <c r="BX78" s="23">
        <v>16</v>
      </c>
      <c r="BY78" s="23">
        <v>2</v>
      </c>
      <c r="BZ78" s="23">
        <v>1</v>
      </c>
      <c r="CA78" s="23">
        <v>1</v>
      </c>
      <c r="CB78" s="23">
        <v>1</v>
      </c>
      <c r="CC78" s="23">
        <v>0</v>
      </c>
      <c r="CD78" s="23">
        <v>0</v>
      </c>
      <c r="CE78" s="23">
        <v>0</v>
      </c>
      <c r="CF78" s="23">
        <v>1</v>
      </c>
      <c r="CG78" s="23">
        <v>1</v>
      </c>
      <c r="CH78" s="23">
        <v>0</v>
      </c>
      <c r="CI78" s="23">
        <v>0</v>
      </c>
      <c r="CJ78" s="23">
        <v>0</v>
      </c>
      <c r="CK78" s="23">
        <v>0</v>
      </c>
      <c r="CL78" s="23">
        <v>1</v>
      </c>
      <c r="CM78" s="23">
        <v>1</v>
      </c>
      <c r="CN78" s="23">
        <v>0</v>
      </c>
      <c r="CO78" s="23">
        <v>0</v>
      </c>
      <c r="CP78" s="23">
        <v>0</v>
      </c>
      <c r="CQ78" s="23">
        <v>0</v>
      </c>
      <c r="CR78" s="23">
        <v>0</v>
      </c>
      <c r="CS78" s="23">
        <v>0</v>
      </c>
      <c r="CT78" s="23">
        <v>0</v>
      </c>
      <c r="CU78" s="23">
        <v>0</v>
      </c>
      <c r="CV78" s="23">
        <v>0</v>
      </c>
      <c r="CW78" s="23">
        <v>0</v>
      </c>
      <c r="CX78" s="23">
        <v>1</v>
      </c>
      <c r="CY78" s="23">
        <v>1</v>
      </c>
      <c r="CZ78" s="23">
        <v>1</v>
      </c>
      <c r="DA78" s="23">
        <v>1</v>
      </c>
      <c r="DB78" s="23">
        <v>1</v>
      </c>
      <c r="DC78" s="23">
        <v>1</v>
      </c>
      <c r="DD78" s="23">
        <v>0</v>
      </c>
      <c r="DE78" s="23">
        <v>0</v>
      </c>
      <c r="DF78" s="22">
        <v>13</v>
      </c>
      <c r="DG78" s="22">
        <v>2</v>
      </c>
      <c r="DH78" s="22">
        <v>1</v>
      </c>
      <c r="DI78" s="22">
        <v>1</v>
      </c>
      <c r="DJ78" s="22">
        <v>1</v>
      </c>
      <c r="DK78" s="22">
        <v>1</v>
      </c>
      <c r="DL78" s="22">
        <v>1</v>
      </c>
      <c r="DM78" s="22">
        <v>1</v>
      </c>
      <c r="DN78" s="22">
        <v>1</v>
      </c>
      <c r="DO78" s="22">
        <v>1</v>
      </c>
      <c r="DP78" s="22">
        <v>1</v>
      </c>
      <c r="DQ78" s="22">
        <v>1</v>
      </c>
      <c r="DR78" s="22">
        <v>0</v>
      </c>
      <c r="DS78" s="22">
        <v>0</v>
      </c>
      <c r="DT78" s="22">
        <v>0</v>
      </c>
      <c r="DU78" s="22">
        <v>1</v>
      </c>
      <c r="DV78" s="22">
        <v>1</v>
      </c>
      <c r="DW78" s="22">
        <v>0</v>
      </c>
      <c r="DX78" s="22">
        <v>1</v>
      </c>
      <c r="DY78" s="22">
        <v>0</v>
      </c>
      <c r="DZ78" s="22">
        <v>0</v>
      </c>
      <c r="EA78" s="22">
        <v>1</v>
      </c>
      <c r="EB78" s="22">
        <v>1</v>
      </c>
      <c r="EC78" s="22">
        <v>1</v>
      </c>
      <c r="ED78" s="22">
        <v>0</v>
      </c>
      <c r="EE78" s="22">
        <v>0</v>
      </c>
      <c r="EF78" s="22">
        <v>0</v>
      </c>
      <c r="EG78" s="22">
        <v>0</v>
      </c>
      <c r="EH78" s="22">
        <v>0</v>
      </c>
      <c r="EI78" s="22">
        <v>0</v>
      </c>
      <c r="EJ78" s="22">
        <v>0</v>
      </c>
      <c r="EK78" s="22">
        <v>0</v>
      </c>
      <c r="EL78" s="22">
        <v>0</v>
      </c>
      <c r="EM78" s="22">
        <v>0</v>
      </c>
      <c r="EN78" s="22">
        <v>16</v>
      </c>
      <c r="EO78" s="24">
        <f t="shared" si="120"/>
        <v>66</v>
      </c>
      <c r="EP78" s="21">
        <v>6</v>
      </c>
      <c r="EQ78" s="25">
        <v>6</v>
      </c>
      <c r="EZ78" s="39">
        <f t="shared" si="121"/>
        <v>0</v>
      </c>
    </row>
    <row r="79" spans="2:156" x14ac:dyDescent="0.25">
      <c r="B79" s="19">
        <v>10</v>
      </c>
      <c r="C79" s="19" t="s">
        <v>181</v>
      </c>
      <c r="D79" s="19" t="s">
        <v>182</v>
      </c>
      <c r="E79" s="19" t="s">
        <v>7</v>
      </c>
      <c r="F79" s="19">
        <v>0</v>
      </c>
      <c r="G79" s="19">
        <v>1</v>
      </c>
      <c r="H79" s="19">
        <v>0</v>
      </c>
      <c r="I79" s="19">
        <v>0</v>
      </c>
      <c r="J79" s="19">
        <v>1</v>
      </c>
      <c r="K79" s="19">
        <v>1</v>
      </c>
      <c r="L79" s="19">
        <v>0</v>
      </c>
      <c r="M79" s="19">
        <v>1</v>
      </c>
      <c r="N79" s="19">
        <v>0</v>
      </c>
      <c r="O79" s="19">
        <v>1</v>
      </c>
      <c r="P79" s="19">
        <v>1</v>
      </c>
      <c r="Q79" s="19">
        <v>0</v>
      </c>
      <c r="R79" s="19">
        <v>0</v>
      </c>
      <c r="S79" s="19">
        <v>0</v>
      </c>
      <c r="T79" s="19">
        <v>1</v>
      </c>
      <c r="U79" s="19">
        <v>0</v>
      </c>
      <c r="V79" s="19">
        <v>0</v>
      </c>
      <c r="W79" s="19">
        <v>0</v>
      </c>
      <c r="X79" s="19">
        <v>0</v>
      </c>
      <c r="Y79" s="19">
        <v>1</v>
      </c>
      <c r="Z79" s="19">
        <v>0</v>
      </c>
      <c r="AA79" s="19">
        <v>0</v>
      </c>
      <c r="AB79" s="19">
        <v>1</v>
      </c>
      <c r="AC79" s="19">
        <v>0</v>
      </c>
      <c r="AD79" s="19">
        <v>0</v>
      </c>
      <c r="AE79" s="19">
        <v>1</v>
      </c>
      <c r="AF79" s="19">
        <v>0</v>
      </c>
      <c r="AG79" s="19">
        <v>0</v>
      </c>
      <c r="AH79" s="19">
        <v>1</v>
      </c>
      <c r="AI79" s="19">
        <v>1</v>
      </c>
      <c r="AJ79" s="19">
        <v>1</v>
      </c>
      <c r="AK79" s="19">
        <v>1</v>
      </c>
      <c r="AL79" s="19">
        <v>0</v>
      </c>
      <c r="AM79" s="19">
        <v>1</v>
      </c>
      <c r="AN79" s="19">
        <v>0</v>
      </c>
      <c r="AO79" s="19">
        <v>0</v>
      </c>
      <c r="AP79" s="21">
        <f t="shared" si="119"/>
        <v>15</v>
      </c>
      <c r="AQ79" s="21">
        <v>2</v>
      </c>
      <c r="AR79" s="21">
        <v>1</v>
      </c>
      <c r="AS79" s="21">
        <v>1</v>
      </c>
      <c r="AT79" s="21">
        <v>1</v>
      </c>
      <c r="AU79" s="21">
        <v>1</v>
      </c>
      <c r="AV79" s="21">
        <v>0</v>
      </c>
      <c r="AW79" s="21">
        <v>1</v>
      </c>
      <c r="AX79" s="21">
        <v>0</v>
      </c>
      <c r="AY79" s="21">
        <v>1</v>
      </c>
      <c r="AZ79" s="21">
        <v>1</v>
      </c>
      <c r="BA79" s="21">
        <v>0</v>
      </c>
      <c r="BB79" s="21">
        <v>1</v>
      </c>
      <c r="BC79" s="21">
        <v>1</v>
      </c>
      <c r="BD79" s="21">
        <v>0</v>
      </c>
      <c r="BE79" s="21">
        <v>1</v>
      </c>
      <c r="BF79" s="21">
        <v>1</v>
      </c>
      <c r="BG79" s="21">
        <v>0</v>
      </c>
      <c r="BH79" s="21">
        <v>1</v>
      </c>
      <c r="BI79" s="21">
        <v>1</v>
      </c>
      <c r="BJ79" s="21">
        <v>1</v>
      </c>
      <c r="BK79" s="21">
        <v>0</v>
      </c>
      <c r="BL79" s="21">
        <v>0</v>
      </c>
      <c r="BM79" s="21">
        <v>0</v>
      </c>
      <c r="BN79" s="21">
        <v>0</v>
      </c>
      <c r="BO79" s="21">
        <v>0</v>
      </c>
      <c r="BP79" s="21">
        <v>0</v>
      </c>
      <c r="BQ79" s="21">
        <v>0</v>
      </c>
      <c r="BR79" s="21">
        <v>0</v>
      </c>
      <c r="BS79" s="21">
        <v>0</v>
      </c>
      <c r="BT79" s="21">
        <v>0</v>
      </c>
      <c r="BU79" s="21">
        <v>0</v>
      </c>
      <c r="BV79" s="21">
        <v>1</v>
      </c>
      <c r="BW79" s="21">
        <v>0</v>
      </c>
      <c r="BX79" s="23">
        <v>15</v>
      </c>
      <c r="BY79" s="23">
        <v>2</v>
      </c>
      <c r="BZ79" s="23">
        <v>1</v>
      </c>
      <c r="CA79" s="23">
        <v>0</v>
      </c>
      <c r="CB79" s="23">
        <v>1</v>
      </c>
      <c r="CC79" s="23">
        <v>1</v>
      </c>
      <c r="CD79" s="23">
        <v>0</v>
      </c>
      <c r="CE79" s="23">
        <v>0</v>
      </c>
      <c r="CF79" s="23">
        <v>0</v>
      </c>
      <c r="CG79" s="23">
        <v>1</v>
      </c>
      <c r="CH79" s="23">
        <v>0</v>
      </c>
      <c r="CI79" s="23">
        <v>0</v>
      </c>
      <c r="CJ79" s="23">
        <v>0</v>
      </c>
      <c r="CK79" s="23">
        <v>0</v>
      </c>
      <c r="CL79" s="23">
        <v>0</v>
      </c>
      <c r="CM79" s="23">
        <v>0</v>
      </c>
      <c r="CN79" s="23">
        <v>0</v>
      </c>
      <c r="CO79" s="23">
        <v>0</v>
      </c>
      <c r="CP79" s="23">
        <v>0</v>
      </c>
      <c r="CQ79" s="23">
        <v>0</v>
      </c>
      <c r="CR79" s="23">
        <v>0</v>
      </c>
      <c r="CS79" s="23">
        <v>0</v>
      </c>
      <c r="CT79" s="23">
        <v>0</v>
      </c>
      <c r="CU79" s="23">
        <v>0</v>
      </c>
      <c r="CV79" s="23">
        <v>0</v>
      </c>
      <c r="CW79" s="23">
        <v>0</v>
      </c>
      <c r="CX79" s="23">
        <v>0</v>
      </c>
      <c r="CY79" s="23">
        <v>1</v>
      </c>
      <c r="CZ79" s="23">
        <v>0</v>
      </c>
      <c r="DA79" s="23">
        <v>1</v>
      </c>
      <c r="DB79" s="23">
        <v>1</v>
      </c>
      <c r="DC79" s="23">
        <v>1</v>
      </c>
      <c r="DD79" s="23">
        <v>0</v>
      </c>
      <c r="DE79" s="23">
        <v>0</v>
      </c>
      <c r="DF79" s="22">
        <v>8</v>
      </c>
      <c r="DG79" s="22">
        <v>2</v>
      </c>
      <c r="DH79" s="22">
        <v>0</v>
      </c>
      <c r="DI79" s="22">
        <v>0</v>
      </c>
      <c r="DJ79" s="22">
        <v>1</v>
      </c>
      <c r="DK79" s="22">
        <v>1</v>
      </c>
      <c r="DL79" s="22">
        <v>0</v>
      </c>
      <c r="DM79" s="22">
        <v>1</v>
      </c>
      <c r="DN79" s="22">
        <v>1</v>
      </c>
      <c r="DO79" s="22">
        <v>0</v>
      </c>
      <c r="DP79" s="22">
        <v>0</v>
      </c>
      <c r="DQ79" s="22">
        <v>1</v>
      </c>
      <c r="DR79" s="22">
        <v>1</v>
      </c>
      <c r="DS79" s="22">
        <v>1</v>
      </c>
      <c r="DT79" s="22">
        <v>1</v>
      </c>
      <c r="DU79" s="22">
        <v>1</v>
      </c>
      <c r="DV79" s="22">
        <v>1</v>
      </c>
      <c r="DW79" s="22">
        <v>0</v>
      </c>
      <c r="DX79" s="22">
        <v>0</v>
      </c>
      <c r="DY79" s="22">
        <v>1</v>
      </c>
      <c r="DZ79" s="22">
        <v>0</v>
      </c>
      <c r="EA79" s="22">
        <v>0</v>
      </c>
      <c r="EB79" s="22">
        <v>0</v>
      </c>
      <c r="EC79" s="22">
        <v>0</v>
      </c>
      <c r="ED79" s="22">
        <v>0</v>
      </c>
      <c r="EE79" s="22">
        <v>0</v>
      </c>
      <c r="EF79" s="22">
        <v>0</v>
      </c>
      <c r="EG79" s="22">
        <v>0</v>
      </c>
      <c r="EH79" s="22">
        <v>0</v>
      </c>
      <c r="EI79" s="22">
        <v>0</v>
      </c>
      <c r="EJ79" s="22">
        <v>0</v>
      </c>
      <c r="EK79" s="22">
        <v>0</v>
      </c>
      <c r="EL79" s="22">
        <v>0</v>
      </c>
      <c r="EM79" s="22">
        <v>0</v>
      </c>
      <c r="EN79" s="22">
        <v>11</v>
      </c>
      <c r="EO79" s="24">
        <f t="shared" si="120"/>
        <v>49</v>
      </c>
      <c r="EP79" s="21">
        <v>5</v>
      </c>
      <c r="EQ79" s="25">
        <v>6</v>
      </c>
      <c r="EZ79" s="39">
        <f t="shared" si="121"/>
        <v>-1</v>
      </c>
    </row>
    <row r="80" spans="2:156" x14ac:dyDescent="0.25">
      <c r="B80" s="19">
        <v>11</v>
      </c>
      <c r="C80" s="19" t="s">
        <v>183</v>
      </c>
      <c r="D80" s="19" t="s">
        <v>184</v>
      </c>
      <c r="E80" s="19" t="s">
        <v>10</v>
      </c>
      <c r="F80" s="19">
        <v>0</v>
      </c>
      <c r="G80" s="19">
        <v>1</v>
      </c>
      <c r="H80" s="19">
        <v>1</v>
      </c>
      <c r="I80" s="19">
        <v>1</v>
      </c>
      <c r="J80" s="19">
        <v>1</v>
      </c>
      <c r="K80" s="19">
        <v>1</v>
      </c>
      <c r="L80" s="19">
        <v>0</v>
      </c>
      <c r="M80" s="19">
        <v>1</v>
      </c>
      <c r="N80" s="19">
        <v>0</v>
      </c>
      <c r="O80" s="19">
        <v>0</v>
      </c>
      <c r="P80" s="19">
        <v>0</v>
      </c>
      <c r="Q80" s="19">
        <v>1</v>
      </c>
      <c r="R80" s="19">
        <v>1</v>
      </c>
      <c r="S80" s="19">
        <v>1</v>
      </c>
      <c r="T80" s="19">
        <v>1</v>
      </c>
      <c r="U80" s="19">
        <v>0</v>
      </c>
      <c r="V80" s="19">
        <v>1</v>
      </c>
      <c r="W80" s="19">
        <v>1</v>
      </c>
      <c r="X80" s="19">
        <v>0</v>
      </c>
      <c r="Y80" s="19">
        <v>0</v>
      </c>
      <c r="Z80" s="19">
        <v>1</v>
      </c>
      <c r="AA80" s="19">
        <v>1</v>
      </c>
      <c r="AB80" s="19">
        <v>0</v>
      </c>
      <c r="AC80" s="19">
        <v>0</v>
      </c>
      <c r="AD80" s="19">
        <v>1</v>
      </c>
      <c r="AE80" s="19">
        <v>1</v>
      </c>
      <c r="AF80" s="19">
        <v>1</v>
      </c>
      <c r="AG80" s="19">
        <v>0</v>
      </c>
      <c r="AH80" s="19">
        <v>1</v>
      </c>
      <c r="AI80" s="19">
        <v>1</v>
      </c>
      <c r="AJ80" s="19">
        <v>1</v>
      </c>
      <c r="AK80" s="19">
        <v>1</v>
      </c>
      <c r="AL80" s="19">
        <v>0</v>
      </c>
      <c r="AM80" s="19">
        <v>0</v>
      </c>
      <c r="AN80" s="19">
        <v>0</v>
      </c>
      <c r="AO80" s="19">
        <v>0</v>
      </c>
      <c r="AP80" s="21">
        <f t="shared" si="119"/>
        <v>21</v>
      </c>
      <c r="AQ80" s="21">
        <v>2</v>
      </c>
      <c r="AR80" s="21">
        <v>1</v>
      </c>
      <c r="AS80" s="21">
        <v>0</v>
      </c>
      <c r="AT80" s="21">
        <v>0</v>
      </c>
      <c r="AU80" s="21">
        <v>1</v>
      </c>
      <c r="AV80" s="21">
        <v>0</v>
      </c>
      <c r="AW80" s="21">
        <v>0</v>
      </c>
      <c r="AX80" s="21">
        <v>0</v>
      </c>
      <c r="AY80" s="21">
        <v>1</v>
      </c>
      <c r="AZ80" s="21">
        <v>0</v>
      </c>
      <c r="BA80" s="21">
        <v>0</v>
      </c>
      <c r="BB80" s="21">
        <v>0</v>
      </c>
      <c r="BC80" s="21">
        <v>1</v>
      </c>
      <c r="BD80" s="21">
        <v>0</v>
      </c>
      <c r="BE80" s="21">
        <v>1</v>
      </c>
      <c r="BF80" s="21">
        <v>0</v>
      </c>
      <c r="BG80" s="21">
        <v>0</v>
      </c>
      <c r="BH80" s="21">
        <v>0</v>
      </c>
      <c r="BI80" s="21">
        <v>1</v>
      </c>
      <c r="BJ80" s="21">
        <v>1</v>
      </c>
      <c r="BK80" s="21">
        <v>1</v>
      </c>
      <c r="BL80" s="21">
        <v>1</v>
      </c>
      <c r="BM80" s="21">
        <v>0</v>
      </c>
      <c r="BN80" s="21">
        <v>0</v>
      </c>
      <c r="BO80" s="21">
        <v>0</v>
      </c>
      <c r="BP80" s="21">
        <v>0</v>
      </c>
      <c r="BQ80" s="21">
        <v>0</v>
      </c>
      <c r="BR80" s="21">
        <v>0</v>
      </c>
      <c r="BS80" s="21">
        <v>0</v>
      </c>
      <c r="BT80" s="21">
        <v>0</v>
      </c>
      <c r="BU80" s="21">
        <v>0</v>
      </c>
      <c r="BV80" s="21">
        <v>0</v>
      </c>
      <c r="BW80" s="21">
        <v>0</v>
      </c>
      <c r="BX80" s="23">
        <v>9</v>
      </c>
      <c r="BY80" s="23">
        <v>2</v>
      </c>
      <c r="BZ80" s="23">
        <v>1</v>
      </c>
      <c r="CA80" s="23">
        <v>0</v>
      </c>
      <c r="CB80" s="23">
        <v>1</v>
      </c>
      <c r="CC80" s="23">
        <v>0</v>
      </c>
      <c r="CD80" s="23">
        <v>0</v>
      </c>
      <c r="CE80" s="23">
        <v>0</v>
      </c>
      <c r="CF80" s="23">
        <v>1</v>
      </c>
      <c r="CG80" s="23">
        <v>0</v>
      </c>
      <c r="CH80" s="23">
        <v>0</v>
      </c>
      <c r="CI80" s="23">
        <v>0</v>
      </c>
      <c r="CJ80" s="23">
        <v>0</v>
      </c>
      <c r="CK80" s="23">
        <v>0</v>
      </c>
      <c r="CL80" s="23">
        <v>0</v>
      </c>
      <c r="CM80" s="23">
        <v>0</v>
      </c>
      <c r="CN80" s="23">
        <v>0</v>
      </c>
      <c r="CO80" s="23">
        <v>0</v>
      </c>
      <c r="CP80" s="23">
        <v>0</v>
      </c>
      <c r="CQ80" s="23">
        <v>0</v>
      </c>
      <c r="CR80" s="23">
        <v>0</v>
      </c>
      <c r="CS80" s="23">
        <v>0</v>
      </c>
      <c r="CT80" s="23">
        <v>0</v>
      </c>
      <c r="CU80" s="23">
        <v>0</v>
      </c>
      <c r="CV80" s="23">
        <v>0</v>
      </c>
      <c r="CW80" s="23">
        <v>0</v>
      </c>
      <c r="CX80" s="23">
        <v>0</v>
      </c>
      <c r="CY80" s="23">
        <v>1</v>
      </c>
      <c r="CZ80" s="23">
        <v>1</v>
      </c>
      <c r="DA80" s="23">
        <v>1</v>
      </c>
      <c r="DB80" s="23">
        <v>1</v>
      </c>
      <c r="DC80" s="23">
        <v>1</v>
      </c>
      <c r="DD80" s="23">
        <v>0</v>
      </c>
      <c r="DE80" s="23">
        <v>0</v>
      </c>
      <c r="DF80" s="22">
        <v>8</v>
      </c>
      <c r="DG80" s="22">
        <v>2</v>
      </c>
      <c r="DH80" s="22">
        <v>0</v>
      </c>
      <c r="DI80" s="22">
        <v>0</v>
      </c>
      <c r="DJ80" s="22">
        <v>0</v>
      </c>
      <c r="DK80" s="22">
        <v>0</v>
      </c>
      <c r="DL80" s="22">
        <v>0</v>
      </c>
      <c r="DM80" s="22">
        <v>0</v>
      </c>
      <c r="DN80" s="22">
        <v>0</v>
      </c>
      <c r="DO80" s="22">
        <v>0</v>
      </c>
      <c r="DP80" s="22">
        <v>0</v>
      </c>
      <c r="DQ80" s="22">
        <v>0</v>
      </c>
      <c r="DR80" s="22">
        <v>0</v>
      </c>
      <c r="DS80" s="22">
        <v>0</v>
      </c>
      <c r="DT80" s="22">
        <v>0</v>
      </c>
      <c r="DU80" s="22">
        <v>0</v>
      </c>
      <c r="DV80" s="22">
        <v>0</v>
      </c>
      <c r="DW80" s="22">
        <v>0</v>
      </c>
      <c r="DX80" s="22">
        <v>0</v>
      </c>
      <c r="DY80" s="22">
        <v>0</v>
      </c>
      <c r="DZ80" s="22">
        <v>0</v>
      </c>
      <c r="EA80" s="22">
        <v>0</v>
      </c>
      <c r="EB80" s="22">
        <v>0</v>
      </c>
      <c r="EC80" s="22">
        <v>0</v>
      </c>
      <c r="ED80" s="22">
        <v>0</v>
      </c>
      <c r="EE80" s="22">
        <v>0</v>
      </c>
      <c r="EF80" s="22">
        <v>0</v>
      </c>
      <c r="EG80" s="22">
        <v>0</v>
      </c>
      <c r="EH80" s="22">
        <v>0</v>
      </c>
      <c r="EI80" s="22">
        <v>0</v>
      </c>
      <c r="EJ80" s="22">
        <v>0</v>
      </c>
      <c r="EK80" s="22">
        <v>0</v>
      </c>
      <c r="EL80" s="22">
        <v>0</v>
      </c>
      <c r="EM80" s="22">
        <v>0</v>
      </c>
      <c r="EN80" s="22">
        <v>0</v>
      </c>
      <c r="EO80" s="24">
        <f t="shared" si="120"/>
        <v>38</v>
      </c>
      <c r="EP80" s="21">
        <v>4</v>
      </c>
      <c r="EQ80" s="25">
        <v>5</v>
      </c>
      <c r="EZ80" s="39">
        <f t="shared" si="121"/>
        <v>-1</v>
      </c>
    </row>
    <row r="81" spans="2:156" x14ac:dyDescent="0.25">
      <c r="B81" s="19">
        <v>12</v>
      </c>
      <c r="C81" s="19" t="s">
        <v>185</v>
      </c>
      <c r="D81" s="19" t="s">
        <v>149</v>
      </c>
      <c r="E81" s="19" t="s">
        <v>7</v>
      </c>
      <c r="F81" s="19">
        <v>1</v>
      </c>
      <c r="G81" s="19">
        <v>1</v>
      </c>
      <c r="H81" s="19">
        <v>1</v>
      </c>
      <c r="I81" s="19">
        <v>0</v>
      </c>
      <c r="J81" s="19">
        <v>1</v>
      </c>
      <c r="K81" s="19">
        <v>1</v>
      </c>
      <c r="L81" s="19">
        <v>1</v>
      </c>
      <c r="M81" s="19">
        <v>0</v>
      </c>
      <c r="N81" s="19">
        <v>0</v>
      </c>
      <c r="O81" s="19">
        <v>1</v>
      </c>
      <c r="P81" s="19">
        <v>1</v>
      </c>
      <c r="Q81" s="19">
        <v>1</v>
      </c>
      <c r="R81" s="19">
        <v>0</v>
      </c>
      <c r="S81" s="19">
        <v>0</v>
      </c>
      <c r="T81" s="19">
        <v>1</v>
      </c>
      <c r="U81" s="19">
        <v>0</v>
      </c>
      <c r="V81" s="19">
        <v>1</v>
      </c>
      <c r="W81" s="19">
        <v>0</v>
      </c>
      <c r="X81" s="19">
        <v>0</v>
      </c>
      <c r="Y81" s="19">
        <v>0</v>
      </c>
      <c r="Z81" s="19">
        <v>1</v>
      </c>
      <c r="AA81" s="19">
        <v>0</v>
      </c>
      <c r="AB81" s="19">
        <v>0</v>
      </c>
      <c r="AC81" s="19">
        <v>1</v>
      </c>
      <c r="AD81" s="19">
        <v>0</v>
      </c>
      <c r="AE81" s="19">
        <v>0</v>
      </c>
      <c r="AF81" s="19">
        <v>1</v>
      </c>
      <c r="AG81" s="19">
        <v>0</v>
      </c>
      <c r="AH81" s="19">
        <v>1</v>
      </c>
      <c r="AI81" s="19">
        <v>1</v>
      </c>
      <c r="AJ81" s="19">
        <v>1</v>
      </c>
      <c r="AK81" s="19">
        <v>0</v>
      </c>
      <c r="AL81" s="19">
        <v>1</v>
      </c>
      <c r="AM81" s="19">
        <v>0</v>
      </c>
      <c r="AN81" s="19">
        <v>0</v>
      </c>
      <c r="AO81" s="19">
        <v>0</v>
      </c>
      <c r="AP81" s="21">
        <f t="shared" si="119"/>
        <v>18</v>
      </c>
      <c r="AQ81" s="21">
        <v>1</v>
      </c>
      <c r="AR81" s="21">
        <v>1</v>
      </c>
      <c r="AS81" s="21">
        <v>1</v>
      </c>
      <c r="AT81" s="21">
        <v>1</v>
      </c>
      <c r="AU81" s="21">
        <v>1</v>
      </c>
      <c r="AV81" s="21">
        <v>1</v>
      </c>
      <c r="AW81" s="21">
        <v>1</v>
      </c>
      <c r="AX81" s="21">
        <v>1</v>
      </c>
      <c r="AY81" s="21">
        <v>1</v>
      </c>
      <c r="AZ81" s="21">
        <v>1</v>
      </c>
      <c r="BA81" s="21">
        <v>1</v>
      </c>
      <c r="BB81" s="21">
        <v>0</v>
      </c>
      <c r="BC81" s="21">
        <v>1</v>
      </c>
      <c r="BD81" s="21">
        <v>1</v>
      </c>
      <c r="BE81" s="21">
        <v>1</v>
      </c>
      <c r="BF81" s="21">
        <v>1</v>
      </c>
      <c r="BG81" s="21">
        <v>1</v>
      </c>
      <c r="BH81" s="21">
        <v>1</v>
      </c>
      <c r="BI81" s="21">
        <v>1</v>
      </c>
      <c r="BJ81" s="21">
        <v>1</v>
      </c>
      <c r="BK81" s="21">
        <v>1</v>
      </c>
      <c r="BL81" s="21">
        <v>0</v>
      </c>
      <c r="BM81" s="21">
        <v>1</v>
      </c>
      <c r="BN81" s="21">
        <v>1</v>
      </c>
      <c r="BO81" s="21">
        <v>0</v>
      </c>
      <c r="BP81" s="21">
        <v>1</v>
      </c>
      <c r="BQ81" s="21">
        <v>0</v>
      </c>
      <c r="BR81" s="21">
        <v>1</v>
      </c>
      <c r="BS81" s="21">
        <v>1</v>
      </c>
      <c r="BT81" s="21">
        <v>0</v>
      </c>
      <c r="BU81" s="21">
        <v>0</v>
      </c>
      <c r="BV81" s="21">
        <v>1</v>
      </c>
      <c r="BW81" s="21">
        <v>0</v>
      </c>
      <c r="BX81" s="23">
        <v>25</v>
      </c>
      <c r="BY81" s="23">
        <v>1</v>
      </c>
      <c r="BZ81" s="23">
        <v>1</v>
      </c>
      <c r="CA81" s="23">
        <v>1</v>
      </c>
      <c r="CB81" s="23">
        <v>0</v>
      </c>
      <c r="CC81" s="23">
        <v>0</v>
      </c>
      <c r="CD81" s="23">
        <v>0</v>
      </c>
      <c r="CE81" s="23">
        <v>0</v>
      </c>
      <c r="CF81" s="23">
        <v>0</v>
      </c>
      <c r="CG81" s="23">
        <v>1</v>
      </c>
      <c r="CH81" s="23">
        <v>0</v>
      </c>
      <c r="CI81" s="23">
        <v>1</v>
      </c>
      <c r="CJ81" s="23">
        <v>1</v>
      </c>
      <c r="CK81" s="23">
        <v>1</v>
      </c>
      <c r="CL81" s="23">
        <v>1</v>
      </c>
      <c r="CM81" s="23">
        <v>0</v>
      </c>
      <c r="CN81" s="23">
        <v>0</v>
      </c>
      <c r="CO81" s="23">
        <v>1</v>
      </c>
      <c r="CP81" s="23">
        <v>1</v>
      </c>
      <c r="CQ81" s="23">
        <v>0</v>
      </c>
      <c r="CR81" s="23">
        <v>0</v>
      </c>
      <c r="CS81" s="23">
        <v>0</v>
      </c>
      <c r="CT81" s="23">
        <v>0</v>
      </c>
      <c r="CU81" s="23">
        <v>0</v>
      </c>
      <c r="CV81" s="23">
        <v>0</v>
      </c>
      <c r="CW81" s="23">
        <v>0</v>
      </c>
      <c r="CX81" s="23">
        <v>0</v>
      </c>
      <c r="CY81" s="23">
        <v>0</v>
      </c>
      <c r="CZ81" s="23">
        <v>0</v>
      </c>
      <c r="DA81" s="23">
        <v>0</v>
      </c>
      <c r="DB81" s="23">
        <v>0</v>
      </c>
      <c r="DC81" s="23">
        <v>0</v>
      </c>
      <c r="DD81" s="23">
        <v>0</v>
      </c>
      <c r="DE81" s="23">
        <v>0</v>
      </c>
      <c r="DF81" s="22">
        <v>9</v>
      </c>
      <c r="DG81" s="22">
        <v>1</v>
      </c>
      <c r="DH81" s="22">
        <v>1</v>
      </c>
      <c r="DI81" s="22">
        <v>1</v>
      </c>
      <c r="DJ81" s="22">
        <v>1</v>
      </c>
      <c r="DK81" s="22">
        <v>1</v>
      </c>
      <c r="DL81" s="22">
        <v>1</v>
      </c>
      <c r="DM81" s="22">
        <v>1</v>
      </c>
      <c r="DN81" s="22">
        <v>1</v>
      </c>
      <c r="DO81" s="22">
        <v>1</v>
      </c>
      <c r="DP81" s="22">
        <v>1</v>
      </c>
      <c r="DQ81" s="22">
        <v>1</v>
      </c>
      <c r="DR81" s="22">
        <v>1</v>
      </c>
      <c r="DS81" s="22">
        <v>1</v>
      </c>
      <c r="DT81" s="22">
        <v>1</v>
      </c>
      <c r="DU81" s="22">
        <v>1</v>
      </c>
      <c r="DV81" s="22">
        <v>1</v>
      </c>
      <c r="DW81" s="22">
        <v>1</v>
      </c>
      <c r="DX81" s="22">
        <v>1</v>
      </c>
      <c r="DY81" s="22">
        <v>1</v>
      </c>
      <c r="DZ81" s="22">
        <v>1</v>
      </c>
      <c r="EA81" s="22">
        <v>1</v>
      </c>
      <c r="EB81" s="22">
        <v>1</v>
      </c>
      <c r="EC81" s="22">
        <v>1</v>
      </c>
      <c r="ED81" s="22">
        <v>1</v>
      </c>
      <c r="EE81" s="22">
        <v>1</v>
      </c>
      <c r="EF81" s="22">
        <v>1</v>
      </c>
      <c r="EG81" s="22">
        <v>1</v>
      </c>
      <c r="EH81" s="22">
        <v>0</v>
      </c>
      <c r="EI81" s="22">
        <v>0</v>
      </c>
      <c r="EJ81" s="22">
        <v>0</v>
      </c>
      <c r="EK81" s="22">
        <v>0</v>
      </c>
      <c r="EL81" s="22">
        <v>0</v>
      </c>
      <c r="EM81" s="22">
        <v>0</v>
      </c>
      <c r="EN81" s="22">
        <v>26</v>
      </c>
      <c r="EO81" s="24">
        <f t="shared" si="120"/>
        <v>78</v>
      </c>
      <c r="EP81" s="21">
        <v>6</v>
      </c>
      <c r="EQ81" s="25">
        <v>8</v>
      </c>
      <c r="EZ81" s="39">
        <f t="shared" si="121"/>
        <v>-2</v>
      </c>
    </row>
    <row r="82" spans="2:156" x14ac:dyDescent="0.25">
      <c r="B82" s="19">
        <v>13</v>
      </c>
      <c r="C82" s="19" t="s">
        <v>186</v>
      </c>
      <c r="D82" s="19" t="s">
        <v>187</v>
      </c>
      <c r="E82" s="19" t="s">
        <v>7</v>
      </c>
      <c r="F82" s="19">
        <v>0</v>
      </c>
      <c r="G82" s="19">
        <v>1</v>
      </c>
      <c r="H82" s="19">
        <v>1</v>
      </c>
      <c r="I82" s="19">
        <v>0</v>
      </c>
      <c r="J82" s="19">
        <v>1</v>
      </c>
      <c r="K82" s="19">
        <v>0</v>
      </c>
      <c r="L82" s="19">
        <v>0</v>
      </c>
      <c r="M82" s="19">
        <v>1</v>
      </c>
      <c r="N82" s="19">
        <v>0</v>
      </c>
      <c r="O82" s="19">
        <v>0</v>
      </c>
      <c r="P82" s="19">
        <v>0</v>
      </c>
      <c r="Q82" s="19">
        <v>0</v>
      </c>
      <c r="R82" s="19">
        <v>0</v>
      </c>
      <c r="S82" s="19">
        <v>0</v>
      </c>
      <c r="T82" s="19">
        <v>1</v>
      </c>
      <c r="U82" s="19">
        <v>0</v>
      </c>
      <c r="V82" s="19">
        <v>0</v>
      </c>
      <c r="W82" s="19">
        <v>0</v>
      </c>
      <c r="X82" s="19">
        <v>1</v>
      </c>
      <c r="Y82" s="19">
        <v>0</v>
      </c>
      <c r="Z82" s="19">
        <v>0</v>
      </c>
      <c r="AA82" s="19">
        <v>0</v>
      </c>
      <c r="AB82" s="19">
        <v>0</v>
      </c>
      <c r="AC82" s="19">
        <v>0</v>
      </c>
      <c r="AD82" s="19">
        <v>0</v>
      </c>
      <c r="AE82" s="19">
        <v>1</v>
      </c>
      <c r="AF82" s="19">
        <v>0</v>
      </c>
      <c r="AG82" s="19">
        <v>0</v>
      </c>
      <c r="AH82" s="19">
        <v>0</v>
      </c>
      <c r="AI82" s="19">
        <v>0</v>
      </c>
      <c r="AJ82" s="19">
        <v>0</v>
      </c>
      <c r="AK82" s="19">
        <v>1</v>
      </c>
      <c r="AL82" s="19">
        <v>0</v>
      </c>
      <c r="AM82" s="19">
        <v>1</v>
      </c>
      <c r="AN82" s="19">
        <v>0</v>
      </c>
      <c r="AO82" s="19">
        <v>0</v>
      </c>
      <c r="AP82" s="21">
        <f t="shared" si="119"/>
        <v>9</v>
      </c>
      <c r="AQ82" s="21">
        <v>2</v>
      </c>
      <c r="AR82" s="21">
        <v>1</v>
      </c>
      <c r="AS82" s="21">
        <v>1</v>
      </c>
      <c r="AT82" s="21">
        <v>1</v>
      </c>
      <c r="AU82" s="21">
        <v>0</v>
      </c>
      <c r="AV82" s="21">
        <v>1</v>
      </c>
      <c r="AW82" s="21">
        <v>0</v>
      </c>
      <c r="AX82" s="21">
        <v>0</v>
      </c>
      <c r="AY82" s="21">
        <v>1</v>
      </c>
      <c r="AZ82" s="21">
        <v>1</v>
      </c>
      <c r="BA82" s="21">
        <v>0</v>
      </c>
      <c r="BB82" s="21">
        <v>1</v>
      </c>
      <c r="BC82" s="21">
        <v>1</v>
      </c>
      <c r="BD82" s="21">
        <v>1</v>
      </c>
      <c r="BE82" s="21">
        <v>0</v>
      </c>
      <c r="BF82" s="21">
        <v>0</v>
      </c>
      <c r="BG82" s="21">
        <v>0</v>
      </c>
      <c r="BH82" s="21">
        <v>0</v>
      </c>
      <c r="BI82" s="21">
        <v>1</v>
      </c>
      <c r="BJ82" s="21">
        <v>1</v>
      </c>
      <c r="BK82" s="21">
        <v>0</v>
      </c>
      <c r="BL82" s="21">
        <v>0</v>
      </c>
      <c r="BM82" s="21">
        <v>0</v>
      </c>
      <c r="BN82" s="21">
        <v>0</v>
      </c>
      <c r="BO82" s="21">
        <v>0</v>
      </c>
      <c r="BP82" s="21">
        <v>0</v>
      </c>
      <c r="BQ82" s="21">
        <v>0</v>
      </c>
      <c r="BR82" s="21">
        <v>0</v>
      </c>
      <c r="BS82" s="21">
        <v>0</v>
      </c>
      <c r="BT82" s="21">
        <v>0</v>
      </c>
      <c r="BU82" s="21">
        <v>0</v>
      </c>
      <c r="BV82" s="21">
        <v>0</v>
      </c>
      <c r="BW82" s="21">
        <v>0</v>
      </c>
      <c r="BX82" s="23">
        <v>11</v>
      </c>
      <c r="BY82" s="23">
        <v>2</v>
      </c>
      <c r="BZ82" s="23">
        <v>1</v>
      </c>
      <c r="CA82" s="23">
        <v>1</v>
      </c>
      <c r="CB82" s="23">
        <v>1</v>
      </c>
      <c r="CC82" s="23">
        <v>0</v>
      </c>
      <c r="CD82" s="23">
        <v>0</v>
      </c>
      <c r="CE82" s="23">
        <v>1</v>
      </c>
      <c r="CF82" s="23">
        <v>1</v>
      </c>
      <c r="CG82" s="23">
        <v>1</v>
      </c>
      <c r="CH82" s="23">
        <v>0</v>
      </c>
      <c r="CI82" s="23">
        <v>1</v>
      </c>
      <c r="CJ82" s="23">
        <v>0</v>
      </c>
      <c r="CK82" s="23">
        <v>0</v>
      </c>
      <c r="CL82" s="23">
        <v>0</v>
      </c>
      <c r="CM82" s="23">
        <v>1</v>
      </c>
      <c r="CN82" s="23">
        <v>0</v>
      </c>
      <c r="CO82" s="23">
        <v>0</v>
      </c>
      <c r="CP82" s="23">
        <v>0</v>
      </c>
      <c r="CQ82" s="23">
        <v>0</v>
      </c>
      <c r="CR82" s="23">
        <v>0</v>
      </c>
      <c r="CS82" s="23">
        <v>0</v>
      </c>
      <c r="CT82" s="23">
        <v>0</v>
      </c>
      <c r="CU82" s="23">
        <v>0</v>
      </c>
      <c r="CV82" s="23">
        <v>0</v>
      </c>
      <c r="CW82" s="23">
        <v>0</v>
      </c>
      <c r="CX82" s="23">
        <v>0</v>
      </c>
      <c r="CY82" s="23">
        <v>1</v>
      </c>
      <c r="CZ82" s="23">
        <v>0</v>
      </c>
      <c r="DA82" s="23">
        <v>0</v>
      </c>
      <c r="DB82" s="23">
        <v>0</v>
      </c>
      <c r="DC82" s="23">
        <v>1</v>
      </c>
      <c r="DD82" s="23">
        <v>0</v>
      </c>
      <c r="DE82" s="23">
        <v>0</v>
      </c>
      <c r="DF82" s="22">
        <v>10</v>
      </c>
      <c r="DG82" s="22">
        <v>2</v>
      </c>
      <c r="DH82" s="22">
        <v>0</v>
      </c>
      <c r="DI82" s="22">
        <v>1</v>
      </c>
      <c r="DJ82" s="22">
        <v>0</v>
      </c>
      <c r="DK82" s="22">
        <v>1</v>
      </c>
      <c r="DL82" s="22">
        <v>0</v>
      </c>
      <c r="DM82" s="22">
        <v>0</v>
      </c>
      <c r="DN82" s="22">
        <v>1</v>
      </c>
      <c r="DO82" s="22">
        <v>0</v>
      </c>
      <c r="DP82" s="22">
        <v>0</v>
      </c>
      <c r="DQ82" s="22">
        <v>1</v>
      </c>
      <c r="DR82" s="22">
        <v>0</v>
      </c>
      <c r="DS82" s="22">
        <v>0</v>
      </c>
      <c r="DT82" s="22">
        <v>0</v>
      </c>
      <c r="DU82" s="22">
        <v>1</v>
      </c>
      <c r="DV82" s="22">
        <v>1</v>
      </c>
      <c r="DW82" s="22">
        <v>0</v>
      </c>
      <c r="DX82" s="22">
        <v>0</v>
      </c>
      <c r="DY82" s="22">
        <v>0</v>
      </c>
      <c r="DZ82" s="22">
        <v>0</v>
      </c>
      <c r="EA82" s="22">
        <v>0</v>
      </c>
      <c r="EB82" s="22">
        <v>0</v>
      </c>
      <c r="EC82" s="22">
        <v>0</v>
      </c>
      <c r="ED82" s="22">
        <v>0</v>
      </c>
      <c r="EE82" s="22">
        <v>0</v>
      </c>
      <c r="EF82" s="22">
        <v>0</v>
      </c>
      <c r="EG82" s="22">
        <v>0</v>
      </c>
      <c r="EH82" s="22">
        <v>0</v>
      </c>
      <c r="EI82" s="22">
        <v>0</v>
      </c>
      <c r="EJ82" s="22">
        <v>0</v>
      </c>
      <c r="EK82" s="22">
        <v>0</v>
      </c>
      <c r="EL82" s="22">
        <v>0</v>
      </c>
      <c r="EM82" s="22">
        <v>0</v>
      </c>
      <c r="EN82" s="22">
        <v>6</v>
      </c>
      <c r="EO82" s="24">
        <f t="shared" si="120"/>
        <v>36</v>
      </c>
      <c r="EP82" s="21">
        <v>4</v>
      </c>
      <c r="EQ82" s="25">
        <v>6</v>
      </c>
      <c r="EZ82" s="39">
        <f t="shared" si="121"/>
        <v>-2</v>
      </c>
    </row>
    <row r="83" spans="2:156" x14ac:dyDescent="0.25">
      <c r="B83" s="19">
        <v>14</v>
      </c>
      <c r="C83" s="19" t="s">
        <v>188</v>
      </c>
      <c r="D83" s="19" t="s">
        <v>189</v>
      </c>
      <c r="E83" s="19" t="s">
        <v>10</v>
      </c>
      <c r="F83" s="19">
        <v>0</v>
      </c>
      <c r="G83" s="19">
        <v>1</v>
      </c>
      <c r="H83" s="19">
        <v>1</v>
      </c>
      <c r="I83" s="19">
        <v>0</v>
      </c>
      <c r="J83" s="19">
        <v>0</v>
      </c>
      <c r="K83" s="19">
        <v>1</v>
      </c>
      <c r="L83" s="19">
        <v>1</v>
      </c>
      <c r="M83" s="19">
        <v>1</v>
      </c>
      <c r="N83" s="19">
        <v>1</v>
      </c>
      <c r="O83" s="19">
        <v>0</v>
      </c>
      <c r="P83" s="19">
        <v>1</v>
      </c>
      <c r="Q83" s="19">
        <v>1</v>
      </c>
      <c r="R83" s="19">
        <v>1</v>
      </c>
      <c r="S83" s="19">
        <v>1</v>
      </c>
      <c r="T83" s="19">
        <v>1</v>
      </c>
      <c r="U83" s="19">
        <v>1</v>
      </c>
      <c r="V83" s="19">
        <v>1</v>
      </c>
      <c r="W83" s="19">
        <v>0</v>
      </c>
      <c r="X83" s="19">
        <v>1</v>
      </c>
      <c r="Y83" s="19">
        <v>1</v>
      </c>
      <c r="Z83" s="19">
        <v>1</v>
      </c>
      <c r="AA83" s="19">
        <v>0</v>
      </c>
      <c r="AB83" s="19">
        <v>1</v>
      </c>
      <c r="AC83" s="19">
        <v>1</v>
      </c>
      <c r="AD83" s="19">
        <v>0</v>
      </c>
      <c r="AE83" s="19">
        <v>1</v>
      </c>
      <c r="AF83" s="19">
        <v>1</v>
      </c>
      <c r="AG83" s="19">
        <v>1</v>
      </c>
      <c r="AH83" s="19">
        <v>1</v>
      </c>
      <c r="AI83" s="19">
        <v>1</v>
      </c>
      <c r="AJ83" s="19">
        <v>1</v>
      </c>
      <c r="AK83" s="19">
        <v>0</v>
      </c>
      <c r="AL83" s="19">
        <v>1</v>
      </c>
      <c r="AM83" s="19">
        <v>0</v>
      </c>
      <c r="AN83" s="19">
        <v>0</v>
      </c>
      <c r="AO83" s="19">
        <v>1</v>
      </c>
      <c r="AP83" s="21">
        <f t="shared" si="119"/>
        <v>26</v>
      </c>
      <c r="AQ83" s="21">
        <v>2</v>
      </c>
      <c r="AR83" s="21">
        <v>0</v>
      </c>
      <c r="AS83" s="21">
        <v>0</v>
      </c>
      <c r="AT83" s="21">
        <v>1</v>
      </c>
      <c r="AU83" s="21">
        <v>0</v>
      </c>
      <c r="AV83" s="21">
        <v>1</v>
      </c>
      <c r="AW83" s="21">
        <v>1</v>
      </c>
      <c r="AX83" s="21">
        <v>0</v>
      </c>
      <c r="AY83" s="21">
        <v>1</v>
      </c>
      <c r="AZ83" s="21">
        <v>1</v>
      </c>
      <c r="BA83" s="21">
        <v>1</v>
      </c>
      <c r="BB83" s="21">
        <v>1</v>
      </c>
      <c r="BC83" s="21">
        <v>1</v>
      </c>
      <c r="BD83" s="21">
        <v>0</v>
      </c>
      <c r="BE83" s="21">
        <v>1</v>
      </c>
      <c r="BF83" s="21">
        <v>1</v>
      </c>
      <c r="BG83" s="21">
        <v>1</v>
      </c>
      <c r="BH83" s="21">
        <v>1</v>
      </c>
      <c r="BI83" s="21">
        <v>1</v>
      </c>
      <c r="BJ83" s="21">
        <v>1</v>
      </c>
      <c r="BK83" s="21">
        <v>1</v>
      </c>
      <c r="BL83" s="21">
        <v>1</v>
      </c>
      <c r="BM83" s="21">
        <v>1</v>
      </c>
      <c r="BN83" s="21">
        <v>1</v>
      </c>
      <c r="BO83" s="21">
        <v>1</v>
      </c>
      <c r="BP83" s="21">
        <v>1</v>
      </c>
      <c r="BQ83" s="21">
        <v>0</v>
      </c>
      <c r="BR83" s="21">
        <v>1</v>
      </c>
      <c r="BS83" s="21">
        <v>1</v>
      </c>
      <c r="BT83" s="21">
        <v>0</v>
      </c>
      <c r="BU83" s="21">
        <v>1</v>
      </c>
      <c r="BV83" s="21">
        <v>1</v>
      </c>
      <c r="BW83" s="21">
        <v>1</v>
      </c>
      <c r="BX83" s="23">
        <v>25</v>
      </c>
      <c r="BY83" s="23">
        <v>2</v>
      </c>
      <c r="BZ83" s="23">
        <v>1</v>
      </c>
      <c r="CA83" s="23">
        <v>1</v>
      </c>
      <c r="CB83" s="23">
        <v>1</v>
      </c>
      <c r="CC83" s="23">
        <v>1</v>
      </c>
      <c r="CD83" s="23">
        <v>0</v>
      </c>
      <c r="CE83" s="23">
        <v>0</v>
      </c>
      <c r="CF83" s="23">
        <v>0</v>
      </c>
      <c r="CG83" s="23">
        <v>0</v>
      </c>
      <c r="CH83" s="23">
        <v>0</v>
      </c>
      <c r="CI83" s="23">
        <v>0</v>
      </c>
      <c r="CJ83" s="23">
        <v>0</v>
      </c>
      <c r="CK83" s="23">
        <v>0</v>
      </c>
      <c r="CL83" s="23">
        <v>0</v>
      </c>
      <c r="CM83" s="23">
        <v>1</v>
      </c>
      <c r="CN83" s="23">
        <v>1</v>
      </c>
      <c r="CO83" s="23">
        <v>0</v>
      </c>
      <c r="CP83" s="23">
        <v>0</v>
      </c>
      <c r="CQ83" s="23">
        <v>0</v>
      </c>
      <c r="CR83" s="23">
        <v>0</v>
      </c>
      <c r="CS83" s="23">
        <v>0</v>
      </c>
      <c r="CT83" s="23">
        <v>0</v>
      </c>
      <c r="CU83" s="23">
        <v>0</v>
      </c>
      <c r="CV83" s="23">
        <v>0</v>
      </c>
      <c r="CW83" s="23">
        <v>0</v>
      </c>
      <c r="CX83" s="23">
        <v>0</v>
      </c>
      <c r="CY83" s="23">
        <v>1</v>
      </c>
      <c r="CZ83" s="23">
        <v>1</v>
      </c>
      <c r="DA83" s="23">
        <v>1</v>
      </c>
      <c r="DB83" s="23">
        <v>1</v>
      </c>
      <c r="DC83" s="23">
        <v>1</v>
      </c>
      <c r="DD83" s="23">
        <v>1</v>
      </c>
      <c r="DE83" s="23">
        <v>1</v>
      </c>
      <c r="DF83" s="22">
        <v>13</v>
      </c>
      <c r="DG83" s="22">
        <v>2</v>
      </c>
      <c r="DH83" s="22">
        <v>1</v>
      </c>
      <c r="DI83" s="22">
        <v>1</v>
      </c>
      <c r="DJ83" s="22">
        <v>1</v>
      </c>
      <c r="DK83" s="22">
        <v>1</v>
      </c>
      <c r="DL83" s="22">
        <v>1</v>
      </c>
      <c r="DM83" s="22">
        <v>1</v>
      </c>
      <c r="DN83" s="22">
        <v>1</v>
      </c>
      <c r="DO83" s="22">
        <v>1</v>
      </c>
      <c r="DP83" s="22">
        <v>0</v>
      </c>
      <c r="DQ83" s="22">
        <v>1</v>
      </c>
      <c r="DR83" s="22">
        <v>1</v>
      </c>
      <c r="DS83" s="22">
        <v>0</v>
      </c>
      <c r="DT83" s="22">
        <v>0</v>
      </c>
      <c r="DU83" s="22">
        <v>1</v>
      </c>
      <c r="DV83" s="22">
        <v>1</v>
      </c>
      <c r="DW83" s="22">
        <v>0</v>
      </c>
      <c r="DX83" s="22">
        <v>0</v>
      </c>
      <c r="DY83" s="22">
        <v>0</v>
      </c>
      <c r="DZ83" s="22">
        <v>0</v>
      </c>
      <c r="EA83" s="22">
        <v>1</v>
      </c>
      <c r="EB83" s="22">
        <v>1</v>
      </c>
      <c r="EC83" s="22">
        <v>0</v>
      </c>
      <c r="ED83" s="22">
        <v>0</v>
      </c>
      <c r="EE83" s="22">
        <v>1</v>
      </c>
      <c r="EF83" s="22">
        <v>1</v>
      </c>
      <c r="EG83" s="22">
        <v>0</v>
      </c>
      <c r="EH83" s="22">
        <v>1</v>
      </c>
      <c r="EI83" s="22">
        <v>0</v>
      </c>
      <c r="EJ83" s="22">
        <v>0</v>
      </c>
      <c r="EK83" s="22">
        <v>0</v>
      </c>
      <c r="EL83" s="22">
        <v>0</v>
      </c>
      <c r="EM83" s="22">
        <v>0</v>
      </c>
      <c r="EN83" s="22">
        <v>17</v>
      </c>
      <c r="EO83" s="24">
        <f t="shared" si="120"/>
        <v>81</v>
      </c>
      <c r="EP83" s="21">
        <v>6</v>
      </c>
      <c r="EQ83" s="25">
        <v>8</v>
      </c>
      <c r="EZ83" s="39">
        <f t="shared" si="121"/>
        <v>-2</v>
      </c>
    </row>
    <row r="84" spans="2:156" x14ac:dyDescent="0.25">
      <c r="B84" s="19">
        <v>15</v>
      </c>
      <c r="C84" s="19" t="s">
        <v>190</v>
      </c>
      <c r="D84" s="19" t="s">
        <v>191</v>
      </c>
      <c r="E84" s="19" t="s">
        <v>7</v>
      </c>
      <c r="F84" s="19">
        <v>0</v>
      </c>
      <c r="G84" s="19">
        <v>1</v>
      </c>
      <c r="H84" s="19">
        <v>1</v>
      </c>
      <c r="I84" s="19">
        <v>0</v>
      </c>
      <c r="J84" s="19">
        <v>1</v>
      </c>
      <c r="K84" s="19">
        <v>1</v>
      </c>
      <c r="L84" s="19">
        <v>1</v>
      </c>
      <c r="M84" s="19">
        <v>1</v>
      </c>
      <c r="N84" s="19">
        <v>1</v>
      </c>
      <c r="O84" s="19">
        <v>1</v>
      </c>
      <c r="P84" s="19">
        <v>0</v>
      </c>
      <c r="Q84" s="19">
        <v>0</v>
      </c>
      <c r="R84" s="19">
        <v>1</v>
      </c>
      <c r="S84" s="19">
        <v>1</v>
      </c>
      <c r="T84" s="19">
        <v>1</v>
      </c>
      <c r="U84" s="19">
        <v>1</v>
      </c>
      <c r="V84" s="19">
        <v>0</v>
      </c>
      <c r="W84" s="19">
        <v>1</v>
      </c>
      <c r="X84" s="19">
        <v>0</v>
      </c>
      <c r="Y84" s="19">
        <v>1</v>
      </c>
      <c r="Z84" s="19">
        <v>1</v>
      </c>
      <c r="AA84" s="19">
        <v>1</v>
      </c>
      <c r="AB84" s="19">
        <v>0</v>
      </c>
      <c r="AC84" s="19">
        <v>1</v>
      </c>
      <c r="AD84" s="19">
        <v>0</v>
      </c>
      <c r="AE84" s="19">
        <v>1</v>
      </c>
      <c r="AF84" s="19">
        <v>1</v>
      </c>
      <c r="AG84" s="19">
        <v>0</v>
      </c>
      <c r="AH84" s="19">
        <v>1</v>
      </c>
      <c r="AI84" s="19">
        <v>0</v>
      </c>
      <c r="AJ84" s="19">
        <v>1</v>
      </c>
      <c r="AK84" s="19">
        <v>0</v>
      </c>
      <c r="AL84" s="19">
        <v>1</v>
      </c>
      <c r="AM84" s="19">
        <v>0</v>
      </c>
      <c r="AN84" s="19">
        <v>1</v>
      </c>
      <c r="AO84" s="19">
        <v>0</v>
      </c>
      <c r="AP84" s="21">
        <f t="shared" si="119"/>
        <v>23</v>
      </c>
      <c r="AQ84" s="21">
        <v>2</v>
      </c>
      <c r="AR84" s="21">
        <v>1</v>
      </c>
      <c r="AS84" s="21">
        <v>1</v>
      </c>
      <c r="AT84" s="21">
        <v>1</v>
      </c>
      <c r="AU84" s="21">
        <v>0</v>
      </c>
      <c r="AV84" s="21">
        <v>1</v>
      </c>
      <c r="AW84" s="21">
        <v>1</v>
      </c>
      <c r="AX84" s="21">
        <v>1</v>
      </c>
      <c r="AY84" s="21">
        <v>0</v>
      </c>
      <c r="AZ84" s="21">
        <v>1</v>
      </c>
      <c r="BA84" s="21">
        <v>1</v>
      </c>
      <c r="BB84" s="21">
        <v>1</v>
      </c>
      <c r="BC84" s="21">
        <v>1</v>
      </c>
      <c r="BD84" s="21">
        <v>1</v>
      </c>
      <c r="BE84" s="21">
        <v>1</v>
      </c>
      <c r="BF84" s="21">
        <v>0</v>
      </c>
      <c r="BG84" s="21">
        <v>1</v>
      </c>
      <c r="BH84" s="21">
        <v>1</v>
      </c>
      <c r="BI84" s="21">
        <v>1</v>
      </c>
      <c r="BJ84" s="21">
        <v>1</v>
      </c>
      <c r="BK84" s="21">
        <v>1</v>
      </c>
      <c r="BL84" s="21">
        <v>1</v>
      </c>
      <c r="BM84" s="21">
        <v>1</v>
      </c>
      <c r="BN84" s="21">
        <v>0</v>
      </c>
      <c r="BO84" s="21">
        <v>1</v>
      </c>
      <c r="BP84" s="21">
        <v>1</v>
      </c>
      <c r="BQ84" s="21">
        <v>1</v>
      </c>
      <c r="BR84" s="21">
        <v>1</v>
      </c>
      <c r="BS84" s="21">
        <v>1</v>
      </c>
      <c r="BT84" s="21">
        <v>0</v>
      </c>
      <c r="BU84" s="21">
        <v>1</v>
      </c>
      <c r="BV84" s="21">
        <v>1</v>
      </c>
      <c r="BW84" s="21">
        <v>1</v>
      </c>
      <c r="BX84" s="23">
        <v>27</v>
      </c>
      <c r="BY84" s="23">
        <v>2</v>
      </c>
      <c r="BZ84" s="23">
        <v>1</v>
      </c>
      <c r="CA84" s="23">
        <v>1</v>
      </c>
      <c r="CB84" s="23">
        <v>1</v>
      </c>
      <c r="CC84" s="23">
        <v>1</v>
      </c>
      <c r="CD84" s="23">
        <v>0</v>
      </c>
      <c r="CE84" s="23">
        <v>0</v>
      </c>
      <c r="CF84" s="23">
        <v>1</v>
      </c>
      <c r="CG84" s="23">
        <v>0</v>
      </c>
      <c r="CH84" s="23">
        <v>0</v>
      </c>
      <c r="CI84" s="23">
        <v>0</v>
      </c>
      <c r="CJ84" s="23">
        <v>1</v>
      </c>
      <c r="CK84" s="23">
        <v>1</v>
      </c>
      <c r="CL84" s="23">
        <v>1</v>
      </c>
      <c r="CM84" s="23">
        <v>0</v>
      </c>
      <c r="CN84" s="23">
        <v>1</v>
      </c>
      <c r="CO84" s="23">
        <v>0</v>
      </c>
      <c r="CP84" s="23">
        <v>0</v>
      </c>
      <c r="CQ84" s="23">
        <v>0</v>
      </c>
      <c r="CR84" s="23">
        <v>0</v>
      </c>
      <c r="CS84" s="23">
        <v>0</v>
      </c>
      <c r="CT84" s="23">
        <v>0</v>
      </c>
      <c r="CU84" s="23">
        <v>0</v>
      </c>
      <c r="CV84" s="23">
        <v>0</v>
      </c>
      <c r="CW84" s="23">
        <v>0</v>
      </c>
      <c r="CX84" s="23">
        <v>0</v>
      </c>
      <c r="CY84" s="23">
        <v>0</v>
      </c>
      <c r="CZ84" s="23">
        <v>0</v>
      </c>
      <c r="DA84" s="23">
        <v>0</v>
      </c>
      <c r="DB84" s="23">
        <v>0</v>
      </c>
      <c r="DC84" s="23">
        <v>0</v>
      </c>
      <c r="DD84" s="23">
        <v>0</v>
      </c>
      <c r="DE84" s="23">
        <v>0</v>
      </c>
      <c r="DF84" s="22">
        <v>9</v>
      </c>
      <c r="DG84" s="22">
        <v>2</v>
      </c>
      <c r="DH84" s="22">
        <v>1</v>
      </c>
      <c r="DI84" s="22">
        <v>1</v>
      </c>
      <c r="DJ84" s="22">
        <v>1</v>
      </c>
      <c r="DK84" s="22">
        <v>1</v>
      </c>
      <c r="DL84" s="22">
        <v>1</v>
      </c>
      <c r="DM84" s="22">
        <v>1</v>
      </c>
      <c r="DN84" s="22">
        <v>1</v>
      </c>
      <c r="DO84" s="22">
        <v>1</v>
      </c>
      <c r="DP84" s="22">
        <v>1</v>
      </c>
      <c r="DQ84" s="22">
        <v>1</v>
      </c>
      <c r="DR84" s="22">
        <v>1</v>
      </c>
      <c r="DS84" s="22">
        <v>1</v>
      </c>
      <c r="DT84" s="22">
        <v>1</v>
      </c>
      <c r="DU84" s="22">
        <v>1</v>
      </c>
      <c r="DV84" s="22">
        <v>1</v>
      </c>
      <c r="DW84" s="22">
        <v>1</v>
      </c>
      <c r="DX84" s="22">
        <v>1</v>
      </c>
      <c r="DY84" s="22">
        <v>1</v>
      </c>
      <c r="DZ84" s="22">
        <v>1</v>
      </c>
      <c r="EA84" s="22">
        <v>1</v>
      </c>
      <c r="EB84" s="22">
        <v>1</v>
      </c>
      <c r="EC84" s="22">
        <v>1</v>
      </c>
      <c r="ED84" s="22">
        <v>1</v>
      </c>
      <c r="EE84" s="22">
        <v>1</v>
      </c>
      <c r="EF84" s="22">
        <v>1</v>
      </c>
      <c r="EG84" s="22">
        <v>0</v>
      </c>
      <c r="EH84" s="22">
        <v>1</v>
      </c>
      <c r="EI84" s="22">
        <v>1</v>
      </c>
      <c r="EJ84" s="22">
        <v>1</v>
      </c>
      <c r="EK84" s="22">
        <v>1</v>
      </c>
      <c r="EL84" s="22">
        <v>1</v>
      </c>
      <c r="EM84" s="22">
        <v>1</v>
      </c>
      <c r="EN84" s="22">
        <v>31</v>
      </c>
      <c r="EO84" s="24">
        <f t="shared" si="120"/>
        <v>90</v>
      </c>
      <c r="EP84" s="21">
        <v>7</v>
      </c>
      <c r="EQ84" s="25">
        <v>7</v>
      </c>
      <c r="EZ84" s="39">
        <f t="shared" si="121"/>
        <v>0</v>
      </c>
    </row>
    <row r="85" spans="2:156" ht="28.5" x14ac:dyDescent="0.25">
      <c r="F85" s="30">
        <f>SUM(F70:F84)/15</f>
        <v>0.46666666666666667</v>
      </c>
      <c r="G85" s="30">
        <f t="shared" ref="G85:AO85" si="122">SUM(G70:G84)/15</f>
        <v>1</v>
      </c>
      <c r="H85" s="30">
        <f t="shared" si="122"/>
        <v>0.6</v>
      </c>
      <c r="I85" s="30">
        <f t="shared" si="122"/>
        <v>0.13333333333333333</v>
      </c>
      <c r="J85" s="30">
        <f t="shared" si="122"/>
        <v>0.8666666666666667</v>
      </c>
      <c r="K85" s="30">
        <f t="shared" si="122"/>
        <v>0.8</v>
      </c>
      <c r="L85" s="30">
        <f t="shared" si="122"/>
        <v>0.66666666666666663</v>
      </c>
      <c r="M85" s="30">
        <f t="shared" si="122"/>
        <v>0.53333333333333333</v>
      </c>
      <c r="N85" s="30">
        <f t="shared" si="122"/>
        <v>0.53333333333333333</v>
      </c>
      <c r="O85" s="30">
        <f t="shared" si="122"/>
        <v>0.53333333333333333</v>
      </c>
      <c r="P85" s="30">
        <f t="shared" si="122"/>
        <v>0.4</v>
      </c>
      <c r="Q85" s="30">
        <f t="shared" si="122"/>
        <v>0.46666666666666667</v>
      </c>
      <c r="R85" s="30">
        <f t="shared" si="122"/>
        <v>0.46666666666666667</v>
      </c>
      <c r="S85" s="30">
        <f t="shared" si="122"/>
        <v>0.53333333333333333</v>
      </c>
      <c r="T85" s="30">
        <f t="shared" si="122"/>
        <v>1</v>
      </c>
      <c r="U85" s="30">
        <f t="shared" si="122"/>
        <v>0.4</v>
      </c>
      <c r="V85" s="30">
        <f t="shared" si="122"/>
        <v>0.53333333333333333</v>
      </c>
      <c r="W85" s="30">
        <f t="shared" si="122"/>
        <v>0.33333333333333331</v>
      </c>
      <c r="X85" s="30">
        <f t="shared" si="122"/>
        <v>0.46666666666666667</v>
      </c>
      <c r="Y85" s="30">
        <f t="shared" si="122"/>
        <v>0.53333333333333333</v>
      </c>
      <c r="Z85" s="30">
        <f t="shared" si="122"/>
        <v>0.6</v>
      </c>
      <c r="AA85" s="30">
        <f t="shared" si="122"/>
        <v>0.13333333333333333</v>
      </c>
      <c r="AB85" s="30">
        <f t="shared" si="122"/>
        <v>0.26666666666666666</v>
      </c>
      <c r="AC85" s="30">
        <f t="shared" si="122"/>
        <v>0.73333333333333328</v>
      </c>
      <c r="AD85" s="30">
        <f t="shared" si="122"/>
        <v>0.2</v>
      </c>
      <c r="AE85" s="30">
        <f t="shared" si="122"/>
        <v>0.93333333333333335</v>
      </c>
      <c r="AF85" s="30">
        <f t="shared" si="122"/>
        <v>0.6</v>
      </c>
      <c r="AG85" s="30">
        <f t="shared" si="122"/>
        <v>0.13333333333333333</v>
      </c>
      <c r="AH85" s="30">
        <f t="shared" si="122"/>
        <v>0.8</v>
      </c>
      <c r="AI85" s="30">
        <f t="shared" si="122"/>
        <v>0.53333333333333333</v>
      </c>
      <c r="AJ85" s="30">
        <f t="shared" si="122"/>
        <v>0.8666666666666667</v>
      </c>
      <c r="AK85" s="30">
        <f t="shared" si="122"/>
        <v>0.33333333333333331</v>
      </c>
      <c r="AL85" s="30">
        <f t="shared" si="122"/>
        <v>0.33333333333333331</v>
      </c>
      <c r="AM85" s="30">
        <f t="shared" si="122"/>
        <v>0.4</v>
      </c>
      <c r="AN85" s="30">
        <f t="shared" si="122"/>
        <v>0.26666666666666666</v>
      </c>
      <c r="AO85" s="30">
        <f t="shared" si="122"/>
        <v>0.26666666666666666</v>
      </c>
      <c r="AP85" s="80">
        <f>SUM(AP70:AP84)/15/36</f>
        <v>0.5185185185185186</v>
      </c>
      <c r="AR85" s="30">
        <f>SUM(AR70:AR84)/15</f>
        <v>0.93333333333333335</v>
      </c>
      <c r="AS85" s="30">
        <f t="shared" ref="AS85:BW85" si="123">SUM(AS70:AS84)/15</f>
        <v>0.4</v>
      </c>
      <c r="AT85" s="30">
        <f t="shared" si="123"/>
        <v>0.8</v>
      </c>
      <c r="AU85" s="30">
        <f t="shared" si="123"/>
        <v>0.46666666666666667</v>
      </c>
      <c r="AV85" s="30">
        <f t="shared" si="123"/>
        <v>0.8666666666666667</v>
      </c>
      <c r="AW85" s="30">
        <f t="shared" si="123"/>
        <v>0.73333333333333328</v>
      </c>
      <c r="AX85" s="30">
        <f t="shared" si="123"/>
        <v>0.6</v>
      </c>
      <c r="AY85" s="30">
        <f t="shared" si="123"/>
        <v>0.66666666666666663</v>
      </c>
      <c r="AZ85" s="30">
        <f t="shared" si="123"/>
        <v>0.93333333333333335</v>
      </c>
      <c r="BA85" s="30">
        <f t="shared" si="123"/>
        <v>0.73333333333333328</v>
      </c>
      <c r="BB85" s="30">
        <f t="shared" si="123"/>
        <v>0.53333333333333333</v>
      </c>
      <c r="BC85" s="30">
        <f t="shared" si="123"/>
        <v>0.8</v>
      </c>
      <c r="BD85" s="30">
        <f t="shared" si="123"/>
        <v>0.8</v>
      </c>
      <c r="BE85" s="30">
        <f t="shared" si="123"/>
        <v>0.6</v>
      </c>
      <c r="BF85" s="30">
        <f t="shared" si="123"/>
        <v>0.53333333333333333</v>
      </c>
      <c r="BG85" s="30">
        <f t="shared" si="123"/>
        <v>0.4</v>
      </c>
      <c r="BH85" s="30">
        <f t="shared" si="123"/>
        <v>0.53333333333333333</v>
      </c>
      <c r="BI85" s="30">
        <f t="shared" si="123"/>
        <v>0.73333333333333328</v>
      </c>
      <c r="BJ85" s="30">
        <f t="shared" si="123"/>
        <v>0.73333333333333328</v>
      </c>
      <c r="BK85" s="30">
        <f t="shared" si="123"/>
        <v>0.6</v>
      </c>
      <c r="BL85" s="30">
        <f t="shared" si="123"/>
        <v>0.4</v>
      </c>
      <c r="BM85" s="30">
        <f t="shared" si="123"/>
        <v>0.53333333333333333</v>
      </c>
      <c r="BN85" s="30">
        <f t="shared" si="123"/>
        <v>0.53333333333333333</v>
      </c>
      <c r="BO85" s="30">
        <f t="shared" si="123"/>
        <v>0.33333333333333331</v>
      </c>
      <c r="BP85" s="30">
        <f t="shared" si="123"/>
        <v>0.53333333333333333</v>
      </c>
      <c r="BQ85" s="30">
        <f t="shared" si="123"/>
        <v>0.2</v>
      </c>
      <c r="BR85" s="30">
        <f t="shared" si="123"/>
        <v>0.53333333333333333</v>
      </c>
      <c r="BS85" s="30">
        <f t="shared" si="123"/>
        <v>0.46666666666666667</v>
      </c>
      <c r="BT85" s="30">
        <f t="shared" si="123"/>
        <v>6.6666666666666666E-2</v>
      </c>
      <c r="BU85" s="30">
        <f t="shared" si="123"/>
        <v>0.33333333333333331</v>
      </c>
      <c r="BV85" s="30">
        <f t="shared" si="123"/>
        <v>0.53333333333333333</v>
      </c>
      <c r="BW85" s="30">
        <f t="shared" si="123"/>
        <v>0.33333333333333331</v>
      </c>
      <c r="BX85" s="80">
        <f>SUM(BX70:BX84)/15/32</f>
        <v>0.56874999999999998</v>
      </c>
      <c r="BZ85" s="30">
        <f>SUM(BZ70:BZ84)/15</f>
        <v>0.93333333333333335</v>
      </c>
      <c r="CA85" s="30">
        <f t="shared" ref="CA85:DE85" si="124">SUM(CA70:CA84)/15</f>
        <v>0.4</v>
      </c>
      <c r="CB85" s="30">
        <f t="shared" si="124"/>
        <v>0.8666666666666667</v>
      </c>
      <c r="CC85" s="30">
        <f t="shared" si="124"/>
        <v>0.26666666666666666</v>
      </c>
      <c r="CD85" s="30">
        <f t="shared" si="124"/>
        <v>0.2</v>
      </c>
      <c r="CE85" s="30">
        <f t="shared" si="124"/>
        <v>0.2</v>
      </c>
      <c r="CF85" s="30">
        <f t="shared" si="124"/>
        <v>0.73333333333333328</v>
      </c>
      <c r="CG85" s="30">
        <f t="shared" si="124"/>
        <v>0.6</v>
      </c>
      <c r="CH85" s="30">
        <f t="shared" si="124"/>
        <v>6.6666666666666666E-2</v>
      </c>
      <c r="CI85" s="30">
        <f t="shared" si="124"/>
        <v>0.2</v>
      </c>
      <c r="CJ85" s="30">
        <f t="shared" si="124"/>
        <v>0.2</v>
      </c>
      <c r="CK85" s="30">
        <f t="shared" si="124"/>
        <v>0.4</v>
      </c>
      <c r="CL85" s="30">
        <f t="shared" si="124"/>
        <v>0.66666666666666663</v>
      </c>
      <c r="CM85" s="30">
        <f t="shared" si="124"/>
        <v>0.53333333333333333</v>
      </c>
      <c r="CN85" s="30">
        <f t="shared" si="124"/>
        <v>0.26666666666666666</v>
      </c>
      <c r="CO85" s="30">
        <f t="shared" si="124"/>
        <v>0.2</v>
      </c>
      <c r="CP85" s="30">
        <f t="shared" si="124"/>
        <v>0.2</v>
      </c>
      <c r="CQ85" s="30">
        <f t="shared" si="124"/>
        <v>6.6666666666666666E-2</v>
      </c>
      <c r="CR85" s="30">
        <f t="shared" si="124"/>
        <v>0</v>
      </c>
      <c r="CS85" s="30">
        <f t="shared" si="124"/>
        <v>0</v>
      </c>
      <c r="CT85" s="30">
        <f t="shared" si="124"/>
        <v>0</v>
      </c>
      <c r="CU85" s="30">
        <f t="shared" si="124"/>
        <v>0</v>
      </c>
      <c r="CV85" s="30">
        <f t="shared" si="124"/>
        <v>0</v>
      </c>
      <c r="CW85" s="30">
        <f t="shared" si="124"/>
        <v>0</v>
      </c>
      <c r="CX85" s="30">
        <f t="shared" si="124"/>
        <v>0.13333333333333333</v>
      </c>
      <c r="CY85" s="30">
        <f t="shared" si="124"/>
        <v>0.6</v>
      </c>
      <c r="CZ85" s="30">
        <f t="shared" si="124"/>
        <v>0.6</v>
      </c>
      <c r="DA85" s="30">
        <f t="shared" si="124"/>
        <v>0.6</v>
      </c>
      <c r="DB85" s="30">
        <f t="shared" si="124"/>
        <v>0.46666666666666667</v>
      </c>
      <c r="DC85" s="30">
        <f t="shared" si="124"/>
        <v>0.8</v>
      </c>
      <c r="DD85" s="30">
        <f t="shared" si="124"/>
        <v>6.6666666666666666E-2</v>
      </c>
      <c r="DE85" s="30">
        <f t="shared" si="124"/>
        <v>0.2</v>
      </c>
      <c r="DF85" s="80">
        <f>SUM(DF70:DF84)/15/32</f>
        <v>0.32708333333333334</v>
      </c>
      <c r="DH85" s="30">
        <f>SUM(DH70:DH84)/15</f>
        <v>0.66666666666666663</v>
      </c>
      <c r="DI85" s="30">
        <f t="shared" ref="DI85:EM85" si="125">SUM(DI70:DI84)/15</f>
        <v>0.6</v>
      </c>
      <c r="DJ85" s="30">
        <f t="shared" si="125"/>
        <v>0.66666666666666663</v>
      </c>
      <c r="DK85" s="30">
        <f t="shared" si="125"/>
        <v>0.66666666666666663</v>
      </c>
      <c r="DL85" s="30">
        <f t="shared" si="125"/>
        <v>0.73333333333333328</v>
      </c>
      <c r="DM85" s="30">
        <f t="shared" si="125"/>
        <v>0.73333333333333328</v>
      </c>
      <c r="DN85" s="30">
        <f t="shared" si="125"/>
        <v>0.8</v>
      </c>
      <c r="DO85" s="30">
        <f t="shared" si="125"/>
        <v>0.33333333333333331</v>
      </c>
      <c r="DP85" s="30">
        <f t="shared" si="125"/>
        <v>0.4</v>
      </c>
      <c r="DQ85" s="30">
        <f t="shared" si="125"/>
        <v>0.66666666666666663</v>
      </c>
      <c r="DR85" s="30">
        <f t="shared" si="125"/>
        <v>0.6</v>
      </c>
      <c r="DS85" s="30">
        <f t="shared" si="125"/>
        <v>0.4</v>
      </c>
      <c r="DT85" s="30">
        <f t="shared" si="125"/>
        <v>0.4</v>
      </c>
      <c r="DU85" s="30">
        <f t="shared" si="125"/>
        <v>0.8</v>
      </c>
      <c r="DV85" s="30">
        <f t="shared" si="125"/>
        <v>0.6</v>
      </c>
      <c r="DW85" s="30">
        <f t="shared" si="125"/>
        <v>0.26666666666666666</v>
      </c>
      <c r="DX85" s="30">
        <f t="shared" si="125"/>
        <v>0.4</v>
      </c>
      <c r="DY85" s="30">
        <f t="shared" si="125"/>
        <v>0.26666666666666666</v>
      </c>
      <c r="DZ85" s="30">
        <f t="shared" si="125"/>
        <v>0.26666666666666666</v>
      </c>
      <c r="EA85" s="30">
        <f t="shared" si="125"/>
        <v>0.53333333333333333</v>
      </c>
      <c r="EB85" s="30">
        <f t="shared" si="125"/>
        <v>0.4</v>
      </c>
      <c r="EC85" s="30">
        <f t="shared" si="125"/>
        <v>0.33333333333333331</v>
      </c>
      <c r="ED85" s="30">
        <f t="shared" si="125"/>
        <v>0.13333333333333333</v>
      </c>
      <c r="EE85" s="30">
        <f t="shared" si="125"/>
        <v>0.33333333333333331</v>
      </c>
      <c r="EF85" s="30">
        <f t="shared" si="125"/>
        <v>0.33333333333333331</v>
      </c>
      <c r="EG85" s="30">
        <f t="shared" si="125"/>
        <v>0.2</v>
      </c>
      <c r="EH85" s="30">
        <f t="shared" si="125"/>
        <v>0.13333333333333333</v>
      </c>
      <c r="EI85" s="30">
        <f t="shared" si="125"/>
        <v>6.6666666666666666E-2</v>
      </c>
      <c r="EJ85" s="30">
        <f t="shared" si="125"/>
        <v>6.6666666666666666E-2</v>
      </c>
      <c r="EK85" s="30">
        <f t="shared" si="125"/>
        <v>6.6666666666666666E-2</v>
      </c>
      <c r="EL85" s="30">
        <f t="shared" si="125"/>
        <v>6.6666666666666666E-2</v>
      </c>
      <c r="EM85" s="30">
        <f t="shared" si="125"/>
        <v>6.6666666666666666E-2</v>
      </c>
      <c r="EN85" s="80">
        <f>SUM(EN70:EN84)/15/31</f>
        <v>0.41935483870967744</v>
      </c>
      <c r="EO85" s="80">
        <f>SUM(EO70:EO84)/15/132</f>
        <v>0.45707070707070707</v>
      </c>
    </row>
    <row r="86" spans="2:156" x14ac:dyDescent="0.25">
      <c r="AP86" s="81"/>
      <c r="BX86" s="81"/>
      <c r="DF86" s="82"/>
      <c r="EN86" s="81"/>
    </row>
  </sheetData>
  <protectedRanges>
    <protectedRange sqref="AQ7:BW26 BY7:DE26 DG7:EM26 D2:D3 EQ7:EQ26 C7:AO26" name="Range1"/>
    <protectedRange sqref="C40:D47" name="Range1_1"/>
    <protectedRange sqref="E40:E47" name="Range1_2"/>
    <protectedRange sqref="F40:AO47" name="Range1_3"/>
    <protectedRange sqref="AQ40:BW47" name="Range1_4"/>
    <protectedRange sqref="BY40:DE47" name="Range1_5"/>
    <protectedRange sqref="DG40:EM47" name="Range1_6"/>
    <protectedRange sqref="EQ40:EQ47" name="Range1_7"/>
    <protectedRange sqref="D36" name="Range1_8"/>
    <protectedRange sqref="C70:D84" name="Range1_2_1"/>
    <protectedRange sqref="E70:E84" name="Range1_3_1"/>
    <protectedRange sqref="F70:AO84 AQ70:BW84 BY70:DE84 DG70:EM84 EQ70:EQ84" name="Range1_4_1"/>
  </protectedRanges>
  <mergeCells count="51">
    <mergeCell ref="D69:O69"/>
    <mergeCell ref="AQ52:BX52"/>
    <mergeCell ref="BY52:DF52"/>
    <mergeCell ref="DG52:EN52"/>
    <mergeCell ref="EO52:EO53"/>
    <mergeCell ref="AQ53:AQ54"/>
    <mergeCell ref="BY53:BY54"/>
    <mergeCell ref="DG53:DG54"/>
    <mergeCell ref="E51:R51"/>
    <mergeCell ref="B52:B54"/>
    <mergeCell ref="C52:C54"/>
    <mergeCell ref="D52:D54"/>
    <mergeCell ref="E52:E54"/>
    <mergeCell ref="F52:AP52"/>
    <mergeCell ref="FB37:FB38"/>
    <mergeCell ref="D36:Q36"/>
    <mergeCell ref="EO37:EO38"/>
    <mergeCell ref="EP37:EP38"/>
    <mergeCell ref="EQ37:EQ38"/>
    <mergeCell ref="EZ37:EZ38"/>
    <mergeCell ref="FA37:FA38"/>
    <mergeCell ref="AQ37:BX37"/>
    <mergeCell ref="AQ38:AQ39"/>
    <mergeCell ref="BY37:DF37"/>
    <mergeCell ref="BY38:BY39"/>
    <mergeCell ref="DG37:EN37"/>
    <mergeCell ref="DG38:DG39"/>
    <mergeCell ref="B37:B39"/>
    <mergeCell ref="C37:C39"/>
    <mergeCell ref="D37:D39"/>
    <mergeCell ref="E37:E39"/>
    <mergeCell ref="F37:AP37"/>
    <mergeCell ref="D2:O2"/>
    <mergeCell ref="B4:B6"/>
    <mergeCell ref="C4:C6"/>
    <mergeCell ref="D4:D6"/>
    <mergeCell ref="E4:E6"/>
    <mergeCell ref="F4:AP4"/>
    <mergeCell ref="E28:Q28"/>
    <mergeCell ref="EZ4:EZ5"/>
    <mergeCell ref="AQ4:BX4"/>
    <mergeCell ref="BY4:DF4"/>
    <mergeCell ref="DG4:EN4"/>
    <mergeCell ref="EO4:EO5"/>
    <mergeCell ref="EP4:EP5"/>
    <mergeCell ref="EQ4:EQ5"/>
    <mergeCell ref="FA4:FA5"/>
    <mergeCell ref="FB4:FB5"/>
    <mergeCell ref="AQ5:AQ6"/>
    <mergeCell ref="BY5:BY6"/>
    <mergeCell ref="DG5:DG6"/>
  </mergeCells>
  <conditionalFormatting sqref="F27:AO27">
    <cfRule type="colorScale" priority="43">
      <colorScale>
        <cfvo type="min"/>
        <cfvo type="percentile" val="50"/>
        <cfvo type="max"/>
        <color rgb="FFF8696B"/>
        <color rgb="FFFCFCFF"/>
        <color rgb="FF63BE7B"/>
      </colorScale>
    </cfRule>
    <cfRule type="iconSet" priority="44">
      <iconSet iconSet="3Signs">
        <cfvo type="percent" val="0"/>
        <cfvo type="percent" val="33"/>
        <cfvo type="percent" val="67"/>
      </iconSet>
    </cfRule>
  </conditionalFormatting>
  <conditionalFormatting sqref="AR27:BW27">
    <cfRule type="colorScale" priority="41">
      <colorScale>
        <cfvo type="min"/>
        <cfvo type="percentile" val="50"/>
        <cfvo type="max"/>
        <color rgb="FFF8696B"/>
        <color rgb="FFFCFCFF"/>
        <color rgb="FF63BE7B"/>
      </colorScale>
    </cfRule>
    <cfRule type="iconSet" priority="42">
      <iconSet iconSet="3Signs">
        <cfvo type="percent" val="0"/>
        <cfvo type="percent" val="33"/>
        <cfvo type="percent" val="67"/>
      </iconSet>
    </cfRule>
  </conditionalFormatting>
  <conditionalFormatting sqref="BZ27:DE27">
    <cfRule type="colorScale" priority="39">
      <colorScale>
        <cfvo type="min"/>
        <cfvo type="percentile" val="50"/>
        <cfvo type="max"/>
        <color rgb="FFF8696B"/>
        <color rgb="FFFCFCFF"/>
        <color rgb="FF63BE7B"/>
      </colorScale>
    </cfRule>
    <cfRule type="iconSet" priority="40">
      <iconSet iconSet="3Signs">
        <cfvo type="percent" val="0"/>
        <cfvo type="percent" val="33"/>
        <cfvo type="percent" val="67"/>
      </iconSet>
    </cfRule>
  </conditionalFormatting>
  <conditionalFormatting sqref="DG27:EM27">
    <cfRule type="colorScale" priority="37">
      <colorScale>
        <cfvo type="min"/>
        <cfvo type="percentile" val="50"/>
        <cfvo type="max"/>
        <color rgb="FFF8696B"/>
        <color rgb="FFFCFCFF"/>
        <color rgb="FF63BE7B"/>
      </colorScale>
    </cfRule>
    <cfRule type="iconSet" priority="38">
      <iconSet iconSet="3Signs">
        <cfvo type="percent" val="0"/>
        <cfvo type="percent" val="33"/>
        <cfvo type="percent" val="67"/>
      </iconSet>
    </cfRule>
  </conditionalFormatting>
  <conditionalFormatting sqref="F34:AO34">
    <cfRule type="colorScale" priority="35">
      <colorScale>
        <cfvo type="min"/>
        <cfvo type="percentile" val="50"/>
        <cfvo type="max"/>
        <color rgb="FFF8696B"/>
        <color rgb="FFFCFCFF"/>
        <color rgb="FF63BE7B"/>
      </colorScale>
    </cfRule>
    <cfRule type="iconSet" priority="36">
      <iconSet iconSet="3Signs">
        <cfvo type="percent" val="0"/>
        <cfvo type="percent" val="33"/>
        <cfvo type="percent" val="67"/>
      </iconSet>
    </cfRule>
  </conditionalFormatting>
  <conditionalFormatting sqref="AR34:BW34">
    <cfRule type="colorScale" priority="33">
      <colorScale>
        <cfvo type="min"/>
        <cfvo type="percentile" val="50"/>
        <cfvo type="max"/>
        <color rgb="FFF8696B"/>
        <color rgb="FFFCFCFF"/>
        <color rgb="FF63BE7B"/>
      </colorScale>
    </cfRule>
    <cfRule type="iconSet" priority="34">
      <iconSet iconSet="3Signs">
        <cfvo type="percent" val="0"/>
        <cfvo type="percent" val="33"/>
        <cfvo type="percent" val="67"/>
      </iconSet>
    </cfRule>
  </conditionalFormatting>
  <conditionalFormatting sqref="BZ34:DE34">
    <cfRule type="colorScale" priority="31">
      <colorScale>
        <cfvo type="min"/>
        <cfvo type="percentile" val="50"/>
        <cfvo type="max"/>
        <color rgb="FFF8696B"/>
        <color rgb="FFFCFCFF"/>
        <color rgb="FF63BE7B"/>
      </colorScale>
    </cfRule>
    <cfRule type="iconSet" priority="32">
      <iconSet iconSet="3Signs">
        <cfvo type="percent" val="0"/>
        <cfvo type="percent" val="33"/>
        <cfvo type="percent" val="67"/>
      </iconSet>
    </cfRule>
  </conditionalFormatting>
  <conditionalFormatting sqref="DH34:EM34">
    <cfRule type="colorScale" priority="29">
      <colorScale>
        <cfvo type="min"/>
        <cfvo type="percentile" val="50"/>
        <cfvo type="max"/>
        <color rgb="FFF8696B"/>
        <color rgb="FFFCFCFF"/>
        <color rgb="FF63BE7B"/>
      </colorScale>
    </cfRule>
    <cfRule type="iconSet" priority="30">
      <iconSet iconSet="3Signs">
        <cfvo type="percent" val="0"/>
        <cfvo type="percent" val="33"/>
        <cfvo type="percent" val="67"/>
      </iconSet>
    </cfRule>
  </conditionalFormatting>
  <conditionalFormatting sqref="FA7:FA26">
    <cfRule type="iconSet" priority="28">
      <iconSet>
        <cfvo type="percent" val="0"/>
        <cfvo type="percent" val="33"/>
        <cfvo type="percent" val="67"/>
      </iconSet>
    </cfRule>
  </conditionalFormatting>
  <conditionalFormatting sqref="FB7:FB26">
    <cfRule type="iconSet" priority="25">
      <iconSet>
        <cfvo type="percent" val="0"/>
        <cfvo type="percent" val="33"/>
        <cfvo type="percent" val="67"/>
      </iconSet>
    </cfRule>
  </conditionalFormatting>
  <conditionalFormatting sqref="F48:AO48">
    <cfRule type="colorScale" priority="23">
      <colorScale>
        <cfvo type="min"/>
        <cfvo type="percentile" val="50"/>
        <cfvo type="max"/>
        <color rgb="FFF8696B"/>
        <color rgb="FFFCFCFF"/>
        <color rgb="FF63BE7B"/>
      </colorScale>
    </cfRule>
    <cfRule type="iconSet" priority="24">
      <iconSet iconSet="3Signs">
        <cfvo type="percent" val="0"/>
        <cfvo type="percent" val="33"/>
        <cfvo type="percent" val="67"/>
      </iconSet>
    </cfRule>
  </conditionalFormatting>
  <conditionalFormatting sqref="AR48:BW48">
    <cfRule type="colorScale" priority="21">
      <colorScale>
        <cfvo type="min"/>
        <cfvo type="percentile" val="50"/>
        <cfvo type="max"/>
        <color rgb="FFF8696B"/>
        <color rgb="FFFCFCFF"/>
        <color rgb="FF63BE7B"/>
      </colorScale>
    </cfRule>
    <cfRule type="iconSet" priority="22">
      <iconSet iconSet="3Signs">
        <cfvo type="percent" val="0"/>
        <cfvo type="percent" val="33"/>
        <cfvo type="percent" val="67"/>
      </iconSet>
    </cfRule>
  </conditionalFormatting>
  <conditionalFormatting sqref="BZ48:DE48">
    <cfRule type="colorScale" priority="19">
      <colorScale>
        <cfvo type="min"/>
        <cfvo type="percentile" val="50"/>
        <cfvo type="max"/>
        <color rgb="FFF8696B"/>
        <color rgb="FFFCFCFF"/>
        <color rgb="FF63BE7B"/>
      </colorScale>
    </cfRule>
    <cfRule type="iconSet" priority="20">
      <iconSet iconSet="3Signs">
        <cfvo type="percent" val="0"/>
        <cfvo type="percent" val="33"/>
        <cfvo type="percent" val="67"/>
      </iconSet>
    </cfRule>
  </conditionalFormatting>
  <conditionalFormatting sqref="DG48">
    <cfRule type="colorScale" priority="17">
      <colorScale>
        <cfvo type="min"/>
        <cfvo type="percentile" val="50"/>
        <cfvo type="max"/>
        <color rgb="FFF8696B"/>
        <color rgb="FFFCFCFF"/>
        <color rgb="FF63BE7B"/>
      </colorScale>
    </cfRule>
    <cfRule type="iconSet" priority="18">
      <iconSet iconSet="3Signs">
        <cfvo type="percent" val="0"/>
        <cfvo type="percent" val="33"/>
        <cfvo type="percent" val="67"/>
      </iconSet>
    </cfRule>
  </conditionalFormatting>
  <conditionalFormatting sqref="DH48:EM48">
    <cfRule type="colorScale" priority="15">
      <colorScale>
        <cfvo type="min"/>
        <cfvo type="percentile" val="50"/>
        <cfvo type="max"/>
        <color rgb="FFF8696B"/>
        <color rgb="FFFCFCFF"/>
        <color rgb="FF63BE7B"/>
      </colorScale>
    </cfRule>
    <cfRule type="iconSet" priority="16">
      <iconSet iconSet="3Signs">
        <cfvo type="percent" val="0"/>
        <cfvo type="percent" val="33"/>
        <cfvo type="percent" val="67"/>
      </iconSet>
    </cfRule>
  </conditionalFormatting>
  <conditionalFormatting sqref="FA40:FA47">
    <cfRule type="iconSet" priority="14">
      <iconSet>
        <cfvo type="percent" val="0"/>
        <cfvo type="percent" val="33"/>
        <cfvo type="percent" val="67"/>
      </iconSet>
    </cfRule>
  </conditionalFormatting>
  <conditionalFormatting sqref="FB40:FB47">
    <cfRule type="iconSet" priority="12">
      <iconSet>
        <cfvo type="percent" val="0"/>
        <cfvo type="percent" val="33"/>
        <cfvo type="percent" val="67"/>
      </iconSet>
    </cfRule>
  </conditionalFormatting>
  <conditionalFormatting sqref="F67:AO67">
    <cfRule type="colorScale" priority="11">
      <colorScale>
        <cfvo type="min"/>
        <cfvo type="percentile" val="50"/>
        <cfvo type="max"/>
        <color rgb="FFF8696B"/>
        <color rgb="FFFFEB84"/>
        <color rgb="FF63BE7B"/>
      </colorScale>
    </cfRule>
  </conditionalFormatting>
  <conditionalFormatting sqref="DG67:EM67 BY67:DE67 AQ67:BW67 F67:AO67">
    <cfRule type="colorScale" priority="10">
      <colorScale>
        <cfvo type="min"/>
        <cfvo type="percentile" val="50"/>
        <cfvo type="max"/>
        <color rgb="FFF8696B"/>
        <color rgb="FFFCFCFF"/>
        <color rgb="FF63BE7B"/>
      </colorScale>
    </cfRule>
  </conditionalFormatting>
  <conditionalFormatting sqref="F85:AO85">
    <cfRule type="colorScale" priority="8">
      <colorScale>
        <cfvo type="min"/>
        <cfvo type="percentile" val="50"/>
        <cfvo type="max"/>
        <color rgb="FFF8696B"/>
        <color rgb="FFFCFCFF"/>
        <color rgb="FF63BE7B"/>
      </colorScale>
    </cfRule>
    <cfRule type="iconSet" priority="9">
      <iconSet iconSet="3Signs">
        <cfvo type="percent" val="0"/>
        <cfvo type="percent" val="33"/>
        <cfvo type="percent" val="67"/>
      </iconSet>
    </cfRule>
  </conditionalFormatting>
  <conditionalFormatting sqref="AR85:BW85">
    <cfRule type="colorScale" priority="6">
      <colorScale>
        <cfvo type="min"/>
        <cfvo type="percentile" val="50"/>
        <cfvo type="max"/>
        <color rgb="FFF8696B"/>
        <color rgb="FFFCFCFF"/>
        <color rgb="FF63BE7B"/>
      </colorScale>
    </cfRule>
    <cfRule type="iconSet" priority="7">
      <iconSet iconSet="3Signs">
        <cfvo type="percent" val="0"/>
        <cfvo type="percent" val="33"/>
        <cfvo type="percent" val="67"/>
      </iconSet>
    </cfRule>
  </conditionalFormatting>
  <conditionalFormatting sqref="BZ85:DE85">
    <cfRule type="colorScale" priority="4">
      <colorScale>
        <cfvo type="min"/>
        <cfvo type="percentile" val="50"/>
        <cfvo type="max"/>
        <color rgb="FFF8696B"/>
        <color rgb="FFFCFCFF"/>
        <color rgb="FF63BE7B"/>
      </colorScale>
    </cfRule>
    <cfRule type="iconSet" priority="5">
      <iconSet iconSet="3Signs">
        <cfvo type="percent" val="0"/>
        <cfvo type="percent" val="33"/>
        <cfvo type="percent" val="67"/>
      </iconSet>
    </cfRule>
  </conditionalFormatting>
  <conditionalFormatting sqref="DH85:EM85">
    <cfRule type="colorScale" priority="2">
      <colorScale>
        <cfvo type="min"/>
        <cfvo type="percentile" val="50"/>
        <cfvo type="max"/>
        <color rgb="FFF8696B"/>
        <color rgb="FFFCFCFF"/>
        <color rgb="FF63BE7B"/>
      </colorScale>
    </cfRule>
    <cfRule type="iconSet" priority="3">
      <iconSet iconSet="3Signs">
        <cfvo type="percent" val="0"/>
        <cfvo type="percent" val="33"/>
        <cfvo type="percent" val="67"/>
      </iconSet>
    </cfRule>
  </conditionalFormatting>
  <conditionalFormatting sqref="EZ70:EZ84">
    <cfRule type="iconSet" priority="1">
      <iconSet>
        <cfvo type="percent" val="0"/>
        <cfvo type="percent" val="33"/>
        <cfvo type="percent" val="67"/>
      </iconSet>
    </cfRule>
  </conditionalFormatting>
  <dataValidations count="17">
    <dataValidation type="list" allowBlank="1" showInputMessage="1" showErrorMessage="1" sqref="OM7:OM26 YI7:YI26 AIE7:AIE26 ASA7:ASA26 BBW7:BBW26 BLS7:BLS26 BVO7:BVO26 CFK7:CFK26 CPG7:CPG26 CZC7:CZC26 DIY7:DIY26 DSU7:DSU26 ECQ7:ECQ26 EMM7:EMM26 EWI7:EWI26 FGE7:FGE26 FQA7:FQA26 FZW7:FZW26 GJS7:GJS26 GTO7:GTO26 HDK7:HDK26 HNG7:HNG26 HXC7:HXC26 IGY7:IGY26 IQU7:IQU26 JAQ7:JAQ26 JKM7:JKM26 JUI7:JUI26 KEE7:KEE26 KOA7:KOA26 KXW7:KXW26 LHS7:LHS26 LRO7:LRO26 MBK7:MBK26 MLG7:MLG26 MVC7:MVC26 NEY7:NEY26 NOU7:NOU26 NYQ7:NYQ26 OIM7:OIM26 OSI7:OSI26 PCE7:PCE26 PMA7:PMA26 PVW7:PVW26 QFS7:QFS26 QPO7:QPO26 QZK7:QZK26 RJG7:RJG26 RTC7:RTC26 SCY7:SCY26 SMU7:SMU26 SWQ7:SWQ26 TGM7:TGM26 TQI7:TQI26 UAE7:UAE26 UKA7:UKA26 UTW7:UTW26 VDS7:VDS26 VNO7:VNO26 VXK7:VXK26 WHG7:WHG26 WRC7:WRC26 XAY7:XAY26">
      <formula1>",Jā"</formula1>
    </dataValidation>
    <dataValidation type="whole" allowBlank="1" showInputMessage="1" showErrorMessage="1" errorTitle="Uzmanību!" error="Ievadītā vērtība neatbilst pieļaujamajai šajā laukā!" sqref="EQ7:EQ26 OL7:OL26 YH7:YH26 AID7:AID26 ARZ7:ARZ26 BBV7:BBV26 BLR7:BLR26 BVN7:BVN26 CFJ7:CFJ26 CPF7:CPF26 CZB7:CZB26 DIX7:DIX26 DST7:DST26 ECP7:ECP26 EML7:EML26 EWH7:EWH26 FGD7:FGD26 FPZ7:FPZ26 FZV7:FZV26 GJR7:GJR26 GTN7:GTN26 HDJ7:HDJ26 HNF7:HNF26 HXB7:HXB26 IGX7:IGX26 IQT7:IQT26 JAP7:JAP26 JKL7:JKL26 JUH7:JUH26 KED7:KED26 KNZ7:KNZ26 KXV7:KXV26 LHR7:LHR26 LRN7:LRN26 MBJ7:MBJ26 MLF7:MLF26 MVB7:MVB26 NEX7:NEX26 NOT7:NOT26 NYP7:NYP26 OIL7:OIL26 OSH7:OSH26 PCD7:PCD26 PLZ7:PLZ26 PVV7:PVV26 QFR7:QFR26 QPN7:QPN26 QZJ7:QZJ26 RJF7:RJF26 RTB7:RTB26 SCX7:SCX26 SMT7:SMT26 SWP7:SWP26 TGL7:TGL26 TQH7:TQH26 UAD7:UAD26 UJZ7:UJZ26 UTV7:UTV26 VDR7:VDR26 VNN7:VNN26 VXJ7:VXJ26 WHF7:WHF26 WRB7:WRB26 XAX7:XAX26 EQ40:EQ47 EQ70:EQ84">
      <formula1>0</formula1>
      <formula2>10</formula2>
    </dataValidation>
    <dataValidation type="list" allowBlank="1" showInputMessage="1" showErrorMessage="1" sqref="DG7:DG26 WZN7:WZN26 WPR7:WPR26 WFV7:WFV26 VVZ7:VVZ26 VMD7:VMD26 VCH7:VCH26 USL7:USL26 UIP7:UIP26 TYT7:TYT26 TOX7:TOX26 TFB7:TFB26 SVF7:SVF26 SLJ7:SLJ26 SBN7:SBN26 RRR7:RRR26 RHV7:RHV26 QXZ7:QXZ26 QOD7:QOD26 QEH7:QEH26 PUL7:PUL26 PKP7:PKP26 PAT7:PAT26 OQX7:OQX26 OHB7:OHB26 NXF7:NXF26 NNJ7:NNJ26 NDN7:NDN26 MTR7:MTR26 MJV7:MJV26 LZZ7:LZZ26 LQD7:LQD26 LGH7:LGH26 KWL7:KWL26 KMP7:KMP26 KCT7:KCT26 JSX7:JSX26 JJB7:JJB26 IZF7:IZF26 IPJ7:IPJ26 IFN7:IFN26 HVR7:HVR26 HLV7:HLV26 HBZ7:HBZ26 GSD7:GSD26 GIH7:GIH26 FYL7:FYL26 FOP7:FOP26 FET7:FET26 EUX7:EUX26 ELB7:ELB26 EBF7:EBF26 DRJ7:DRJ26 DHN7:DHN26 CXR7:CXR26 CNV7:CNV26 CDZ7:CDZ26 BUD7:BUD26 BKH7:BKH26 BAL7:BAL26 AQP7:AQP26 AGT7:AGT26 WX7:WX26 NB7:NB26">
      <formula1>$EX$1:$EX$2</formula1>
    </dataValidation>
    <dataValidation type="list" allowBlank="1" showInputMessage="1" showErrorMessage="1" errorTitle="Uzmanību!" error="Ievadītā vērtība neatbilst pieļaujamajai šajā laukā!" sqref="AQ7:AQ26 WYF7:WYF26 WOJ7:WOJ26 WEN7:WEN26 VUR7:VUR26 VKV7:VKV26 VAZ7:VAZ26 URD7:URD26 UHH7:UHH26 TXL7:TXL26 TNP7:TNP26 TDT7:TDT26 STX7:STX26 SKB7:SKB26 SAF7:SAF26 RQJ7:RQJ26 RGN7:RGN26 QWR7:QWR26 QMV7:QMV26 QCZ7:QCZ26 PTD7:PTD26 PJH7:PJH26 OZL7:OZL26 OPP7:OPP26 OFT7:OFT26 NVX7:NVX26 NMB7:NMB26 NCF7:NCF26 MSJ7:MSJ26 MIN7:MIN26 LYR7:LYR26 LOV7:LOV26 LEZ7:LEZ26 KVD7:KVD26 KLH7:KLH26 KBL7:KBL26 JRP7:JRP26 JHT7:JHT26 IXX7:IXX26 IOB7:IOB26 IEF7:IEF26 HUJ7:HUJ26 HKN7:HKN26 HAR7:HAR26 GQV7:GQV26 GGZ7:GGZ26 FXD7:FXD26 FNH7:FNH26 FDL7:FDL26 ETP7:ETP26 EJT7:EJT26 DZX7:DZX26 DQB7:DQB26 DGF7:DGF26 CWJ7:CWJ26 CMN7:CMN26 CCR7:CCR26 BSV7:BSV26 BIZ7:BIZ26 AZD7:AZD26 APH7:APH26 AFL7:AFL26 VP7:VP26 LT7:LT26 BY7:BY26 WWX7:WWX26 WNB7:WNB26 WDF7:WDF26 VTJ7:VTJ26 VJN7:VJN26 UZR7:UZR26 UPV7:UPV26 UFZ7:UFZ26 TWD7:TWD26 TMH7:TMH26 TCL7:TCL26 SSP7:SSP26 SIT7:SIT26 RYX7:RYX26 RPB7:RPB26 RFF7:RFF26 QVJ7:QVJ26 QLN7:QLN26 QBR7:QBR26 PRV7:PRV26 PHZ7:PHZ26 OYD7:OYD26 OOH7:OOH26 OEL7:OEL26 NUP7:NUP26 NKT7:NKT26 NAX7:NAX26 MRB7:MRB26 MHF7:MHF26 LXJ7:LXJ26 LNN7:LNN26 LDR7:LDR26 KTV7:KTV26 KJZ7:KJZ26 KAD7:KAD26 JQH7:JQH26 JGL7:JGL26 IWP7:IWP26 IMT7:IMT26 ICX7:ICX26 HTB7:HTB26 HJF7:HJF26 GZJ7:GZJ26 GPN7:GPN26 GFR7:GFR26 FVV7:FVV26 FLZ7:FLZ26 FCD7:FCD26 ESH7:ESH26 EIL7:EIL26 DYP7:DYP26 DOT7:DOT26 DEX7:DEX26 CVB7:CVB26 CLF7:CLF26 CBJ7:CBJ26 BRN7:BRN26 BHR7:BHR26 AXV7:AXV26 ANZ7:ANZ26 AED7:AED26 UH7:UH26 KL7:KL26">
      <formula1>$EX$1:$EX$2</formula1>
    </dataValidation>
    <dataValidation type="whole" allowBlank="1" showInputMessage="1" showErrorMessage="1" errorTitle="Uzmanību!" error="Ievadītā vērtība neatbilst pieļaujamajai šajā laukā!" sqref="AR7:BW26 KM7:LR26 UI7:VN26 AEE7:AFJ26 AOA7:APF26 AXW7:AZB26 BHS7:BIX26 BRO7:BST26 CBK7:CCP26 CLG7:CML26 CVC7:CWH26 DEY7:DGD26 DOU7:DPZ26 DYQ7:DZV26 EIM7:EJR26 ESI7:ETN26 FCE7:FDJ26 FMA7:FNF26 FVW7:FXB26 GFS7:GGX26 GPO7:GQT26 GZK7:HAP26 HJG7:HKL26 HTC7:HUH26 ICY7:IED26 IMU7:INZ26 IWQ7:IXV26 JGM7:JHR26 JQI7:JRN26 KAE7:KBJ26 KKA7:KLF26 KTW7:KVB26 LDS7:LEX26 LNO7:LOT26 LXK7:LYP26 MHG7:MIL26 MRC7:MSH26 NAY7:NCD26 NKU7:NLZ26 NUQ7:NVV26 OEM7:OFR26 OOI7:OPN26 OYE7:OZJ26 PIA7:PJF26 PRW7:PTB26 QBS7:QCX26 QLO7:QMT26 QVK7:QWP26 RFG7:RGL26 RPC7:RQH26 RYY7:SAD26 SIU7:SJZ26 SSQ7:STV26 TCM7:TDR26 TMI7:TNN26 TWE7:TXJ26 UGA7:UHF26 UPW7:URB26 UZS7:VAX26 VJO7:VKT26 VTK7:VUP26 WDG7:WEL26 WNC7:WOH26 WWY7:WYD26 BZ7:DE26 LU7:MZ26 VQ7:WV26 AFM7:AGR26 API7:AQN26 AZE7:BAJ26 BJA7:BKF26 BSW7:BUB26 CCS7:CDX26 CMO7:CNT26 CWK7:CXP26 DGG7:DHL26 DQC7:DRH26 DZY7:EBD26 EJU7:EKZ26 ETQ7:EUV26 FDM7:FER26 FNI7:FON26 FXE7:FYJ26 GHA7:GIF26 GQW7:GSB26 HAS7:HBX26 HKO7:HLT26 HUK7:HVP26 IEG7:IFL26 IOC7:IPH26 IXY7:IZD26 JHU7:JIZ26 JRQ7:JSV26 KBM7:KCR26 KLI7:KMN26 KVE7:KWJ26 LFA7:LGF26 LOW7:LQB26 LYS7:LZX26 MIO7:MJT26 MSK7:MTP26 NCG7:NDL26 NMC7:NNH26 NVY7:NXD26 OFU7:OGZ26 OPQ7:OQV26 OZM7:PAR26 PJI7:PKN26 PTE7:PUJ26 QDA7:QEF26 QMW7:QOB26 QWS7:QXX26 RGO7:RHT26 RQK7:RRP26 SAG7:SBL26 SKC7:SLH26 STY7:SVD26 TDU7:TEZ26 TNQ7:TOV26 TXM7:TYR26 UHI7:UIN26 URE7:USJ26 VBA7:VCF26 VKW7:VMB26 VUS7:VVX26 WEO7:WFT26 WOK7:WPP26 WYG7:WZL26 AR40:BW47 BZ40:DE47 AR70:BW84 BZ70:DE84">
      <formula1>0</formula1>
      <formula2>1</formula2>
    </dataValidation>
    <dataValidation type="whole" allowBlank="1" showInputMessage="1" showErrorMessage="1" sqref="DH7:EM26 NC7:OH26 WY7:YD26 AGU7:AHZ26 AQQ7:ARV26 BAM7:BBR26 BKI7:BLN26 BUE7:BVJ26 CEA7:CFF26 CNW7:CPB26 CXS7:CYX26 DHO7:DIT26 DRK7:DSP26 EBG7:ECL26 ELC7:EMH26 EUY7:EWD26 FEU7:FFZ26 FOQ7:FPV26 FYM7:FZR26 GII7:GJN26 GSE7:GTJ26 HCA7:HDF26 HLW7:HNB26 HVS7:HWX26 IFO7:IGT26 IPK7:IQP26 IZG7:JAL26 JJC7:JKH26 JSY7:JUD26 KCU7:KDZ26 KMQ7:KNV26 KWM7:KXR26 LGI7:LHN26 LQE7:LRJ26 MAA7:MBF26 MJW7:MLB26 MTS7:MUX26 NDO7:NET26 NNK7:NOP26 NXG7:NYL26 OHC7:OIH26 OQY7:OSD26 PAU7:PBZ26 PKQ7:PLV26 PUM7:PVR26 QEI7:QFN26 QOE7:QPJ26 QYA7:QZF26 RHW7:RJB26 RRS7:RSX26 SBO7:SCT26 SLK7:SMP26 SVG7:SWL26 TFC7:TGH26 TOY7:TQD26 TYU7:TZZ26 UIQ7:UJV26 USM7:UTR26 VCI7:VDN26 VME7:VNJ26 VWA7:VXF26 WFW7:WHB26 WPS7:WQX26 WZO7:XAT26 DH40:EM47 DH70:EM84">
      <formula1>0</formula1>
      <formula2>1</formula2>
    </dataValidation>
    <dataValidation type="whole" allowBlank="1" showInputMessage="1" showErrorMessage="1" errorTitle="Uzmanību!" error="Ievadītā vērtība neatbilst pieļaujamajai šajā laukā!_x000a_Lūdzu izvēlieties vērtību no izkrītošā saraksta." sqref="F7:AO26 JA7:KJ26 SW7:UF26 ACS7:AEB26 AMO7:ANX26 AWK7:AXT26 BGG7:BHP26 BQC7:BRL26 BZY7:CBH26 CJU7:CLD26 CTQ7:CUZ26 DDM7:DEV26 DNI7:DOR26 DXE7:DYN26 EHA7:EIJ26 EQW7:ESF26 FAS7:FCB26 FKO7:FLX26 FUK7:FVT26 GEG7:GFP26 GOC7:GPL26 GXY7:GZH26 HHU7:HJD26 HRQ7:HSZ26 IBM7:ICV26 ILI7:IMR26 IVE7:IWN26 JFA7:JGJ26 JOW7:JQF26 JYS7:KAB26 KIO7:KJX26 KSK7:KTT26 LCG7:LDP26 LMC7:LNL26 LVY7:LXH26 MFU7:MHD26 MPQ7:MQZ26 MZM7:NAV26 NJI7:NKR26 NTE7:NUN26 ODA7:OEJ26 OMW7:OOF26 OWS7:OYB26 PGO7:PHX26 PQK7:PRT26 QAG7:QBP26 QKC7:QLL26 QTY7:QVH26 RDU7:RFD26 RNQ7:ROZ26 RXM7:RYV26 SHI7:SIR26 SRE7:SSN26 TBA7:TCJ26 TKW7:TMF26 TUS7:TWB26 UEO7:UFX26 UOK7:UPT26 UYG7:UZP26 VIC7:VJL26 VRY7:VTH26 WBU7:WDD26 WLQ7:WMZ26 WVM7:WWV26 F40:AO47 F70:AO84">
      <formula1>0</formula1>
      <formula2>1</formula2>
    </dataValidation>
    <dataValidation type="list" allowBlank="1" showInputMessage="1" showErrorMessage="1" errorTitle="Uzmanību!" error="Ievadītā vērtība neatbilst pieļaujamajai šajā laukā!_x000a_Lūdzu izvēlieties vērtību no izkrītošā saraksta." sqref="IZ7:IZ26 WVL7:WVL26 WLP7:WLP26 WBT7:WBT26 VRX7:VRX26 VIB7:VIB26 UYF7:UYF26 UOJ7:UOJ26 UEN7:UEN26 TUR7:TUR26 TKV7:TKV26 TAZ7:TAZ26 SRD7:SRD26 SHH7:SHH26 RXL7:RXL26 RNP7:RNP26 RDT7:RDT26 QTX7:QTX26 QKB7:QKB26 QAF7:QAF26 PQJ7:PQJ26 PGN7:PGN26 OWR7:OWR26 OMV7:OMV26 OCZ7:OCZ26 NTD7:NTD26 NJH7:NJH26 MZL7:MZL26 MPP7:MPP26 MFT7:MFT26 LVX7:LVX26 LMB7:LMB26 LCF7:LCF26 KSJ7:KSJ26 KIN7:KIN26 JYR7:JYR26 JOV7:JOV26 JEZ7:JEZ26 IVD7:IVD26 ILH7:ILH26 IBL7:IBL26 HRP7:HRP26 HHT7:HHT26 GXX7:GXX26 GOB7:GOB26 GEF7:GEF26 FUJ7:FUJ26 FKN7:FKN26 FAR7:FAR26 EQV7:EQV26 EGZ7:EGZ26 DXD7:DXD26 DNH7:DNH26 DDL7:DDL26 CTP7:CTP26 CJT7:CJT26 BZX7:BZX26 BQB7:BQB26 BGF7:BGF26 AWJ7:AWJ26 AMN7:AMN26 ACR7:ACR26 SV7:SV26">
      <formula1>$EW$1:$EW$2</formula1>
    </dataValidation>
    <dataValidation type="list" allowBlank="1" showInputMessage="1" showErrorMessage="1" errorTitle="Uzmanību!" error="Ievadītā vērtība neatbilst pieļaujamajai šajā laukā!_x000a_Lūdzu izvēlieties vērtību no izkrītošā saraksta." sqref="E7:E26 WVK7:WVK26 WLO7:WLO26 WBS7:WBS26 VRW7:VRW26 VIA7:VIA26 UYE7:UYE26 UOI7:UOI26 UEM7:UEM26 TUQ7:TUQ26 TKU7:TKU26 TAY7:TAY26 SRC7:SRC26 SHG7:SHG26 RXK7:RXK26 RNO7:RNO26 RDS7:RDS26 QTW7:QTW26 QKA7:QKA26 QAE7:QAE26 PQI7:PQI26 PGM7:PGM26 OWQ7:OWQ26 OMU7:OMU26 OCY7:OCY26 NTC7:NTC26 NJG7:NJG26 MZK7:MZK26 MPO7:MPO26 MFS7:MFS26 LVW7:LVW26 LMA7:LMA26 LCE7:LCE26 KSI7:KSI26 KIM7:KIM26 JYQ7:JYQ26 JOU7:JOU26 JEY7:JEY26 IVC7:IVC26 ILG7:ILG26 IBK7:IBK26 HRO7:HRO26 HHS7:HHS26 GXW7:GXW26 GOA7:GOA26 GEE7:GEE26 FUI7:FUI26 FKM7:FKM26 FAQ7:FAQ26 EQU7:EQU26 EGY7:EGY26 DXC7:DXC26 DNG7:DNG26 DDK7:DDK26 CTO7:CTO26 CJS7:CJS26 BZW7:BZW26 BQA7:BQA26 BGE7:BGE26 AWI7:AWI26 AMM7:AMM26 ACQ7:ACQ26 SU7:SU26 IY7:IY26">
      <formula1>$EV$1:$EV$4</formula1>
    </dataValidation>
    <dataValidation type="list" allowBlank="1" showInputMessage="1" showErrorMessage="1" errorTitle="Uzmanību!" error="Ievadītā vērtība neatbilst pieļaujamajai šajā laukā!_x000a_Lūdzu izvēlieties vērtību no izkrītošā saraksta." sqref="WVJ7:WVJ26 WLN7:WLN26 WBR7:WBR26 VRV7:VRV26 VHZ7:VHZ26 UYD7:UYD26 UOH7:UOH26 UEL7:UEL26 TUP7:TUP26 TKT7:TKT26 TAX7:TAX26 SRB7:SRB26 SHF7:SHF26 RXJ7:RXJ26 RNN7:RNN26 RDR7:RDR26 QTV7:QTV26 QJZ7:QJZ26 QAD7:QAD26 PQH7:PQH26 PGL7:PGL26 OWP7:OWP26 OMT7:OMT26 OCX7:OCX26 NTB7:NTB26 NJF7:NJF26 MZJ7:MZJ26 MPN7:MPN26 MFR7:MFR26 LVV7:LVV26 LLZ7:LLZ26 LCD7:LCD26 KSH7:KSH26 KIL7:KIL26 JYP7:JYP26 JOT7:JOT26 JEX7:JEX26 IVB7:IVB26 ILF7:ILF26 IBJ7:IBJ26 HRN7:HRN26 HHR7:HHR26 GXV7:GXV26 GNZ7:GNZ26 GED7:GED26 FUH7:FUH26 FKL7:FKL26 FAP7:FAP26 EQT7:EQT26 EGX7:EGX26 DXB7:DXB26 DNF7:DNF26 DDJ7:DDJ26 CTN7:CTN26 CJR7:CJR26 BZV7:BZV26 BPZ7:BPZ26 BGD7:BGD26 AWH7:AWH26 AML7:AML26 ACP7:ACP26 ST7:ST26 IX7:IX26">
      <formula1>"vīr.,siev."</formula1>
    </dataValidation>
    <dataValidation type="whole" allowBlank="1" showInputMessage="1" showErrorMessage="1" errorTitle="Uzmanību!" error="Ievadītā vērtība neatbilst pieļaujamajai šajā laukā!" sqref="BX6:BX26 LS6:LS26 VO6:VO26 AFK6:AFK26 APG6:APG26 AZC6:AZC26 BIY6:BIY26 BSU6:BSU26 CCQ6:CCQ26 CMM6:CMM26 CWI6:CWI26 DGE6:DGE26 DQA6:DQA26 DZW6:DZW26 EJS6:EJS26 ETO6:ETO26 FDK6:FDK26 FNG6:FNG26 FXC6:FXC26 GGY6:GGY26 GQU6:GQU26 HAQ6:HAQ26 HKM6:HKM26 HUI6:HUI26 IEE6:IEE26 IOA6:IOA26 IXW6:IXW26 JHS6:JHS26 JRO6:JRO26 KBK6:KBK26 KLG6:KLG26 KVC6:KVC26 LEY6:LEY26 LOU6:LOU26 LYQ6:LYQ26 MIM6:MIM26 MSI6:MSI26 NCE6:NCE26 NMA6:NMA26 NVW6:NVW26 OFS6:OFS26 OPO6:OPO26 OZK6:OZK26 PJG6:PJG26 PTC6:PTC26 QCY6:QCY26 QMU6:QMU26 QWQ6:QWQ26 RGM6:RGM26 RQI6:RQI26 SAE6:SAE26 SKA6:SKA26 STW6:STW26 TDS6:TDS26 TNO6:TNO26 TXK6:TXK26 UHG6:UHG26 URC6:URC26 VAY6:VAY26 VKU6:VKU26 VUQ6:VUQ26 WEM6:WEM26 WOI6:WOI26 WYE6:WYE26 BX39:BX47 BX70:BX84">
      <formula1>0</formula1>
      <formula2>32</formula2>
    </dataValidation>
    <dataValidation type="whole" allowBlank="1" showInputMessage="1" showErrorMessage="1" errorTitle="Uzmanību!" error="Ievadītā vērtība neatbilst pieļaujamajai šajā laukā!" sqref="AP7:AP26 KK7:KK26 UG7:UG26 AEC7:AEC26 ANY7:ANY26 AXU7:AXU26 BHQ7:BHQ26 BRM7:BRM26 CBI7:CBI26 CLE7:CLE26 CVA7:CVA26 DEW7:DEW26 DOS7:DOS26 DYO7:DYO26 EIK7:EIK26 ESG7:ESG26 FCC7:FCC26 FLY7:FLY26 FVU7:FVU26 GFQ7:GFQ26 GPM7:GPM26 GZI7:GZI26 HJE7:HJE26 HTA7:HTA26 ICW7:ICW26 IMS7:IMS26 IWO7:IWO26 JGK7:JGK26 JQG7:JQG26 KAC7:KAC26 KJY7:KJY26 KTU7:KTU26 LDQ7:LDQ26 LNM7:LNM26 LXI7:LXI26 MHE7:MHE26 MRA7:MRA26 NAW7:NAW26 NKS7:NKS26 NUO7:NUO26 OEK7:OEK26 OOG7:OOG26 OYC7:OYC26 PHY7:PHY26 PRU7:PRU26 QBQ7:QBQ26 QLM7:QLM26 QVI7:QVI26 RFE7:RFE26 RPA7:RPA26 RYW7:RYW26 SIS7:SIS26 SSO7:SSO26 TCK7:TCK26 TMG7:TMG26 TWC7:TWC26 UFY7:UFY26 UPU7:UPU26 UZQ7:UZQ26 VJM7:VJM26 VTI7:VTI26 WDE7:WDE26 WNA7:WNA26 WWW7:WWW26 AP40:AP47 AP70:AP84">
      <formula1>0</formula1>
      <formula2>36</formula2>
    </dataValidation>
    <dataValidation type="list" allowBlank="1" showInputMessage="1" showErrorMessage="1" sqref="IW2:JJ2 D2:O2 SS2:TF2 ACO2:ADB2 AMK2:AMX2 AWG2:AWT2 BGC2:BGP2 BPY2:BQL2 BZU2:CAH2 CJQ2:CKD2 CTM2:CTZ2 DDI2:DDV2 DNE2:DNR2 DXA2:DXN2 EGW2:EHJ2 EQS2:ERF2 FAO2:FBB2 FKK2:FKX2 FUG2:FUT2 GEC2:GEP2 GNY2:GOL2 GXU2:GYH2 HHQ2:HID2 HRM2:HRZ2 IBI2:IBV2 ILE2:ILR2 IVA2:IVN2 JEW2:JFJ2 JOS2:JPF2 JYO2:JZB2 KIK2:KIX2 KSG2:KST2 LCC2:LCP2 LLY2:LML2 LVU2:LWH2 MFQ2:MGD2 MPM2:MPZ2 MZI2:MZV2 NJE2:NJR2 NTA2:NTN2 OCW2:ODJ2 OMS2:ONF2 OWO2:OXB2 PGK2:PGX2 PQG2:PQT2 QAC2:QAP2 QJY2:QKL2 QTU2:QUH2 RDQ2:RED2 RNM2:RNZ2 RXI2:RXV2 SHE2:SHR2 SRA2:SRN2 TAW2:TBJ2 TKS2:TLF2 TUO2:TVB2 UEK2:UEX2 UOG2:UOT2 UYC2:UYP2 VHY2:VIL2 VRU2:VSH2 WBQ2:WCD2 WLM2:WLZ2 WVI2:WVV2">
      <formula1>$EX$7:$EX$26</formula1>
    </dataValidation>
    <dataValidation type="list" allowBlank="1" showInputMessage="1" showErrorMessage="1" errorTitle="Uzmanību!" error="Ievadītā vērtība neatbilst pieļaujamajai šajā laukā!_x000a_Lūdzu izvēlieties vērtību no izkrītošā saraksta." sqref="E40:E47 E70:E84">
      <formula1>$EY$1:$EY$4</formula1>
    </dataValidation>
    <dataValidation type="list" allowBlank="1" showInputMessage="1" showErrorMessage="1" errorTitle="Uzmanību!" error="Ievadītā vērtība neatbilst pieļaujamajai šajā laukā!" sqref="AQ40:AQ47 BY40:BY47 AQ70:AQ84 BY70:BY84">
      <formula1>$FA$1:$FA$2</formula1>
    </dataValidation>
    <dataValidation type="list" allowBlank="1" showInputMessage="1" showErrorMessage="1" sqref="DG40:DG47 DG70:DG84">
      <formula1>$FA$1:$FA$2</formula1>
    </dataValidation>
    <dataValidation type="list" allowBlank="1" showInputMessage="1" showErrorMessage="1" sqref="D36:Q36">
      <formula1>$FA$7:$FA$884</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2016-06-01T06:02:10Z</dcterms:created>
  <dcterms:modified xsi:type="dcterms:W3CDTF">2016-06-06T11:01:32Z</dcterms:modified>
</cp:coreProperties>
</file>